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LETINE\Deserción\2021\"/>
    </mc:Choice>
  </mc:AlternateContent>
  <xr:revisionPtr revIDLastSave="0" documentId="13_ncr:1_{31C52E9D-7095-4386-BC9C-8C3583FFD7E4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Portada" sheetId="207" r:id="rId1"/>
    <sheet name="Contenido" sheetId="209" r:id="rId2"/>
    <sheet name="Funcionarios" sheetId="208" r:id="rId3"/>
    <sheet name="Serie" sheetId="210" r:id="rId4"/>
    <sheet name="1" sheetId="21" r:id="rId5"/>
    <sheet name="2" sheetId="22" r:id="rId6"/>
    <sheet name="3" sheetId="243" r:id="rId7"/>
    <sheet name="4" sheetId="242" r:id="rId8"/>
    <sheet name="5" sheetId="245" r:id="rId9"/>
    <sheet name="6" sheetId="246" r:id="rId10"/>
    <sheet name="7" sheetId="247" r:id="rId11"/>
    <sheet name="8" sheetId="248" r:id="rId12"/>
    <sheet name="Resumen" sheetId="211" r:id="rId13"/>
    <sheet name="9" sheetId="1" r:id="rId14"/>
    <sheet name="10" sheetId="54" r:id="rId15"/>
    <sheet name="11" sheetId="249" r:id="rId16"/>
    <sheet name="I y II C" sheetId="269" r:id="rId17"/>
    <sheet name="12" sheetId="68" r:id="rId18"/>
    <sheet name="13" sheetId="95" r:id="rId19"/>
    <sheet name="14" sheetId="250" r:id="rId20"/>
    <sheet name="15" sheetId="251" r:id="rId21"/>
    <sheet name="16" sheetId="252" r:id="rId22"/>
    <sheet name="Esc.Noct" sheetId="270" r:id="rId23"/>
    <sheet name="17" sheetId="2" r:id="rId24"/>
    <sheet name="Colegios" sheetId="271" r:id="rId25"/>
    <sheet name="18" sheetId="253" r:id="rId26"/>
    <sheet name="19" sheetId="254" r:id="rId27"/>
    <sheet name="20" sheetId="255" r:id="rId28"/>
    <sheet name="21" sheetId="256" r:id="rId29"/>
    <sheet name="22" sheetId="257" r:id="rId30"/>
    <sheet name="Acad.Diurna" sheetId="272" r:id="rId31"/>
    <sheet name="23" sheetId="258" r:id="rId32"/>
    <sheet name="24" sheetId="262" r:id="rId33"/>
    <sheet name="25" sheetId="259" r:id="rId34"/>
    <sheet name="26" sheetId="260" r:id="rId35"/>
    <sheet name="27" sheetId="261" r:id="rId36"/>
    <sheet name="Téc.Diurna" sheetId="273" r:id="rId37"/>
    <sheet name="28" sheetId="264" r:id="rId38"/>
    <sheet name="29" sheetId="265" r:id="rId39"/>
    <sheet name="30" sheetId="266" r:id="rId40"/>
    <sheet name="31" sheetId="267" r:id="rId41"/>
    <sheet name="32" sheetId="268" r:id="rId42"/>
    <sheet name="Acad.Noct" sheetId="274" r:id="rId43"/>
    <sheet name="33" sheetId="275" r:id="rId44"/>
    <sheet name="34" sheetId="276" r:id="rId45"/>
    <sheet name="35" sheetId="277" r:id="rId46"/>
    <sheet name="36" sheetId="278" r:id="rId47"/>
    <sheet name="37" sheetId="279" r:id="rId48"/>
    <sheet name="Téc.Noct" sheetId="280" r:id="rId49"/>
    <sheet name="38" sheetId="281" r:id="rId50"/>
    <sheet name="39" sheetId="282" r:id="rId51"/>
    <sheet name="40" sheetId="283" r:id="rId52"/>
    <sheet name="41" sheetId="284" r:id="rId53"/>
    <sheet name="42" sheetId="285" r:id="rId54"/>
  </sheets>
  <externalReferences>
    <externalReference r:id="rId55"/>
  </externalReferences>
  <definedNames>
    <definedName name="_Key1" localSheetId="14" hidden="1">'2'!#REF!</definedName>
    <definedName name="_Key1" localSheetId="15" hidden="1">'2'!#REF!</definedName>
    <definedName name="_Key1" localSheetId="17" hidden="1">[1]C2!#REF!</definedName>
    <definedName name="_Key1" localSheetId="18" hidden="1">[1]C2!#REF!</definedName>
    <definedName name="_Key1" localSheetId="19" hidden="1">[1]C2!#REF!</definedName>
    <definedName name="_Key1" localSheetId="20" hidden="1">[1]C2!#REF!</definedName>
    <definedName name="_Key1" localSheetId="21" hidden="1">[1]C2!#REF!</definedName>
    <definedName name="_Key1" localSheetId="25" hidden="1">[1]C2!#REF!</definedName>
    <definedName name="_Key1" localSheetId="26" hidden="1">[1]C2!#REF!</definedName>
    <definedName name="_Key1" localSheetId="27" hidden="1">[1]C2!#REF!</definedName>
    <definedName name="_Key1" localSheetId="28" hidden="1">[1]C2!#REF!</definedName>
    <definedName name="_Key1" localSheetId="29" hidden="1">[1]C2!#REF!</definedName>
    <definedName name="_Key1" localSheetId="31" hidden="1">[1]C2!#REF!</definedName>
    <definedName name="_Key1" localSheetId="32" hidden="1">[1]C2!#REF!</definedName>
    <definedName name="_Key1" localSheetId="33" hidden="1">[1]C2!#REF!</definedName>
    <definedName name="_Key1" localSheetId="34" hidden="1">[1]C2!#REF!</definedName>
    <definedName name="_Key1" localSheetId="35" hidden="1">[1]C2!#REF!</definedName>
    <definedName name="_Key1" localSheetId="37" hidden="1">[1]C2!#REF!</definedName>
    <definedName name="_Key1" localSheetId="38" hidden="1">[1]C2!#REF!</definedName>
    <definedName name="_Key1" localSheetId="6" hidden="1">'3'!#REF!</definedName>
    <definedName name="_Key1" localSheetId="39" hidden="1">[1]C2!#REF!</definedName>
    <definedName name="_Key1" localSheetId="40" hidden="1">[1]C2!#REF!</definedName>
    <definedName name="_Key1" localSheetId="41" hidden="1">[1]C2!#REF!</definedName>
    <definedName name="_Key1" localSheetId="43" hidden="1">[1]C2!#REF!</definedName>
    <definedName name="_Key1" localSheetId="44" hidden="1">[1]C2!#REF!</definedName>
    <definedName name="_Key1" localSheetId="45" hidden="1">[1]C2!#REF!</definedName>
    <definedName name="_Key1" localSheetId="46" hidden="1">[1]C2!#REF!</definedName>
    <definedName name="_Key1" localSheetId="47" hidden="1">[1]C2!#REF!</definedName>
    <definedName name="_Key1" localSheetId="49" hidden="1">[1]C2!#REF!</definedName>
    <definedName name="_Key1" localSheetId="50" hidden="1">[1]C2!#REF!</definedName>
    <definedName name="_Key1" localSheetId="7" hidden="1">'4'!#REF!</definedName>
    <definedName name="_Key1" localSheetId="51" hidden="1">[1]C2!#REF!</definedName>
    <definedName name="_Key1" localSheetId="52" hidden="1">[1]C2!#REF!</definedName>
    <definedName name="_Key1" localSheetId="53" hidden="1">[1]C2!#REF!</definedName>
    <definedName name="_Key1" localSheetId="8" hidden="1">'5'!#REF!</definedName>
    <definedName name="_Key1" localSheetId="9" hidden="1">'6'!#REF!</definedName>
    <definedName name="_Key1" localSheetId="10" hidden="1">'7'!#REF!</definedName>
    <definedName name="_Key1" localSheetId="11" hidden="1">'8'!#REF!</definedName>
    <definedName name="_Key1" localSheetId="30" hidden="1">'2'!#REF!</definedName>
    <definedName name="_Key1" localSheetId="42" hidden="1">'2'!#REF!</definedName>
    <definedName name="_Key1" localSheetId="24" hidden="1">'2'!#REF!</definedName>
    <definedName name="_Key1" localSheetId="1" hidden="1">'2'!#REF!</definedName>
    <definedName name="_Key1" localSheetId="22" hidden="1">'2'!#REF!</definedName>
    <definedName name="_Key1" localSheetId="2" hidden="1">'2'!#REF!</definedName>
    <definedName name="_Key1" localSheetId="16" hidden="1">'2'!#REF!</definedName>
    <definedName name="_Key1" localSheetId="12" hidden="1">'2'!#REF!</definedName>
    <definedName name="_Key1" localSheetId="3" hidden="1">'2'!#REF!</definedName>
    <definedName name="_Key1" localSheetId="36" hidden="1">'2'!#REF!</definedName>
    <definedName name="_Key1" localSheetId="48" hidden="1">'2'!#REF!</definedName>
    <definedName name="_Key1" hidden="1">'2'!#REF!</definedName>
    <definedName name="_Order1" hidden="1">255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_Regression_Int" localSheetId="10" hidden="1">1</definedName>
    <definedName name="_Regression_Int" localSheetId="11" hidden="1">1</definedName>
    <definedName name="_Regression_Int" localSheetId="13" hidden="1">1</definedName>
    <definedName name="A_impresión_IM" localSheetId="5">'2'!$A$1:$B$32</definedName>
    <definedName name="A_impresión_IM" localSheetId="6">'3'!$A$1:$B$21</definedName>
    <definedName name="A_impresión_IM" localSheetId="7">'4'!$A$1:$B$32</definedName>
    <definedName name="A_impresión_IM" localSheetId="8">'5'!$A$1:$B$38</definedName>
    <definedName name="A_impresión_IM" localSheetId="9">'6'!$A$1:$B$39</definedName>
    <definedName name="A_impresión_IM" localSheetId="10">'7'!$A$1:$B$32</definedName>
    <definedName name="A_impresión_IM" localSheetId="11">'8'!$A$1:$B$33</definedName>
    <definedName name="A_impresión_IM" localSheetId="13">'9'!$A$1:$P$45</definedName>
    <definedName name="_xlnm.Print_Area" localSheetId="4">'1'!$A$1:$M$48</definedName>
    <definedName name="_xlnm.Print_Area" localSheetId="14">'10'!$A$1:$J$41</definedName>
    <definedName name="_xlnm.Print_Area" localSheetId="15">'11'!$A$1:$J$41</definedName>
    <definedName name="_xlnm.Print_Area" localSheetId="17">'12'!$A$1:$AB$40</definedName>
    <definedName name="_xlnm.Print_Area" localSheetId="18">'13'!$A$1:$AB$38</definedName>
    <definedName name="_xlnm.Print_Area" localSheetId="19">'14'!$A$1:$AB$39</definedName>
    <definedName name="_xlnm.Print_Area" localSheetId="20">'15'!$A$1:$AB$38</definedName>
    <definedName name="_xlnm.Print_Area" localSheetId="21">'16'!$A$1:$AB$39</definedName>
    <definedName name="_xlnm.Print_Area" localSheetId="23">'17'!$A$1:$T$23</definedName>
    <definedName name="_xlnm.Print_Area" localSheetId="25">'18'!$A$1:$AB$40</definedName>
    <definedName name="_xlnm.Print_Area" localSheetId="26">'19'!$A$1:$AB$38</definedName>
    <definedName name="_xlnm.Print_Area" localSheetId="5">'2'!$A$1:$M$32</definedName>
    <definedName name="_xlnm.Print_Area" localSheetId="27">'20'!$A$1:$AB$39</definedName>
    <definedName name="_xlnm.Print_Area" localSheetId="28">'21'!$A$1:$AB$38</definedName>
    <definedName name="_xlnm.Print_Area" localSheetId="29">'22'!$A$1:$AB$39</definedName>
    <definedName name="_xlnm.Print_Area" localSheetId="31">'23'!$A$1:$AB$38</definedName>
    <definedName name="_xlnm.Print_Area" localSheetId="32">'24'!$A$1:$AB$38</definedName>
    <definedName name="_xlnm.Print_Area" localSheetId="33">'25'!$A$1:$AB$39</definedName>
    <definedName name="_xlnm.Print_Area" localSheetId="34">'26'!$A$1:$AB$38</definedName>
    <definedName name="_xlnm.Print_Area" localSheetId="35">'27'!$A$1:$AB$39</definedName>
    <definedName name="_xlnm.Print_Area" localSheetId="37">'28'!$A$1:$AB$36</definedName>
    <definedName name="_xlnm.Print_Area" localSheetId="38">'29'!$A$1:$AB$38</definedName>
    <definedName name="_xlnm.Print_Area" localSheetId="6">'3'!$A$1:$M$21</definedName>
    <definedName name="_xlnm.Print_Area" localSheetId="39">'30'!$A$1:$AB$39</definedName>
    <definedName name="_xlnm.Print_Area" localSheetId="40">'31'!$A$1:$AB$38</definedName>
    <definedName name="_xlnm.Print_Area" localSheetId="41">'32'!$A$1:$AB$39</definedName>
    <definedName name="_xlnm.Print_Area" localSheetId="43">'33'!$A$1:$X$32</definedName>
    <definedName name="_xlnm.Print_Area" localSheetId="44">'34'!$A$1:$X$33</definedName>
    <definedName name="_xlnm.Print_Area" localSheetId="45">'35'!$A$1:$X$34</definedName>
    <definedName name="_xlnm.Print_Area" localSheetId="46">'36'!$A$1:$X$33</definedName>
    <definedName name="_xlnm.Print_Area" localSheetId="47">'37'!$A$1:$X$34</definedName>
    <definedName name="_xlnm.Print_Area" localSheetId="49">'38'!$A$1:$P$32</definedName>
    <definedName name="_xlnm.Print_Area" localSheetId="50">'39'!$A$1:$P$37</definedName>
    <definedName name="_xlnm.Print_Area" localSheetId="7">'4'!$A$1:$M$32</definedName>
    <definedName name="_xlnm.Print_Area" localSheetId="51">'40'!$A$1:$P$38</definedName>
    <definedName name="_xlnm.Print_Area" localSheetId="52">'41'!$A$1:$P$37</definedName>
    <definedName name="_xlnm.Print_Area" localSheetId="53">'42'!$A$1:$P$38</definedName>
    <definedName name="_xlnm.Print_Area" localSheetId="8">'5'!$A$1:$M$38</definedName>
    <definedName name="_xlnm.Print_Area" localSheetId="9">'6'!$A$1:$M$39</definedName>
    <definedName name="_xlnm.Print_Area" localSheetId="10">'7'!$A$1:$M$32</definedName>
    <definedName name="_xlnm.Print_Area" localSheetId="11">'8'!$A$1:$M$33</definedName>
    <definedName name="_xlnm.Print_Area" localSheetId="13">'9'!$A$1:$P$48</definedName>
    <definedName name="_xlnm.Print_Area" localSheetId="30">Acad.Diurna!$A$1:$H$41</definedName>
    <definedName name="_xlnm.Print_Area" localSheetId="42">Acad.Noct!$A$1:$H$41</definedName>
    <definedName name="_xlnm.Print_Area" localSheetId="24">Colegios!$A$1:$H$41</definedName>
    <definedName name="_xlnm.Print_Area" localSheetId="1">Contenido!$A$1:$G$52</definedName>
    <definedName name="_xlnm.Print_Area" localSheetId="22">Esc.Noct!$A$1:$H$36</definedName>
    <definedName name="_xlnm.Print_Area" localSheetId="2">Funcionarios!$A$1:$H$33</definedName>
    <definedName name="_xlnm.Print_Area" localSheetId="16">'I y II C'!$A$1:$H$36</definedName>
    <definedName name="_xlnm.Print_Area" localSheetId="0">Portada!$A$1:$J$42</definedName>
    <definedName name="_xlnm.Print_Area" localSheetId="12">Resumen!$A$1:$H$36</definedName>
    <definedName name="_xlnm.Print_Area" localSheetId="3">Serie!$A$1:$H$36</definedName>
    <definedName name="_xlnm.Print_Area" localSheetId="36">Téc.Diurna!$A$1:$H$41</definedName>
    <definedName name="_xlnm.Print_Area" localSheetId="48">Téc.Noct!$A$1:$H$41</definedName>
    <definedName name="_xlnm.Print_Titles" localSheetId="1">Contenido!$1:$1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285" l="1"/>
  <c r="B71" i="285"/>
  <c r="C70" i="285"/>
  <c r="B70" i="285"/>
  <c r="C69" i="285"/>
  <c r="B69" i="285"/>
  <c r="C68" i="285"/>
  <c r="B68" i="285"/>
  <c r="C67" i="285"/>
  <c r="B67" i="285"/>
  <c r="C66" i="285"/>
  <c r="B66" i="285"/>
  <c r="C65" i="285"/>
  <c r="B65" i="285"/>
  <c r="C64" i="285"/>
  <c r="B64" i="285"/>
  <c r="C63" i="285"/>
  <c r="B63" i="285"/>
  <c r="C62" i="285"/>
  <c r="B62" i="285"/>
  <c r="C61" i="285"/>
  <c r="B61" i="285"/>
  <c r="C60" i="285"/>
  <c r="B60" i="285"/>
  <c r="C59" i="285"/>
  <c r="B59" i="285"/>
  <c r="C58" i="285"/>
  <c r="B58" i="285"/>
  <c r="C57" i="285"/>
  <c r="B57" i="285"/>
  <c r="C56" i="285"/>
  <c r="B56" i="285"/>
  <c r="C55" i="285"/>
  <c r="B55" i="285"/>
  <c r="C54" i="285"/>
  <c r="B54" i="285"/>
  <c r="C53" i="285"/>
  <c r="B53" i="285"/>
  <c r="C52" i="285"/>
  <c r="B52" i="285"/>
  <c r="C51" i="285"/>
  <c r="B51" i="285"/>
  <c r="C50" i="285"/>
  <c r="B50" i="285"/>
  <c r="C49" i="285"/>
  <c r="B49" i="285"/>
  <c r="C48" i="285"/>
  <c r="B48" i="285"/>
  <c r="C47" i="285"/>
  <c r="B47" i="285"/>
  <c r="C46" i="285"/>
  <c r="B46" i="285"/>
  <c r="C36" i="284"/>
  <c r="B36" i="284"/>
  <c r="C35" i="284"/>
  <c r="B35" i="284"/>
  <c r="C34" i="284"/>
  <c r="B34" i="284"/>
  <c r="C33" i="284"/>
  <c r="B33" i="284"/>
  <c r="C32" i="284"/>
  <c r="B32" i="284"/>
  <c r="C31" i="284"/>
  <c r="B31" i="284"/>
  <c r="C30" i="284"/>
  <c r="B30" i="284"/>
  <c r="C29" i="284"/>
  <c r="B29" i="284"/>
  <c r="C28" i="284"/>
  <c r="B28" i="284"/>
  <c r="C27" i="284"/>
  <c r="B27" i="284"/>
  <c r="C26" i="284"/>
  <c r="B26" i="284"/>
  <c r="C25" i="284"/>
  <c r="B25" i="284"/>
  <c r="C24" i="284"/>
  <c r="B24" i="284"/>
  <c r="C23" i="284"/>
  <c r="B23" i="284"/>
  <c r="C22" i="284"/>
  <c r="B22" i="284"/>
  <c r="C21" i="284"/>
  <c r="B21" i="284"/>
  <c r="C20" i="284"/>
  <c r="B20" i="284"/>
  <c r="C19" i="284"/>
  <c r="B19" i="284"/>
  <c r="C18" i="284"/>
  <c r="B18" i="284"/>
  <c r="C17" i="284"/>
  <c r="B17" i="284"/>
  <c r="C16" i="284"/>
  <c r="B16" i="284"/>
  <c r="C15" i="284"/>
  <c r="B15" i="284"/>
  <c r="C14" i="284"/>
  <c r="B14" i="284"/>
  <c r="C13" i="284"/>
  <c r="B13" i="284"/>
  <c r="C12" i="284"/>
  <c r="B12" i="284"/>
  <c r="C11" i="284"/>
  <c r="B11" i="284"/>
  <c r="C71" i="283"/>
  <c r="B71" i="283"/>
  <c r="C70" i="283"/>
  <c r="B70" i="283"/>
  <c r="C69" i="283"/>
  <c r="B69" i="283"/>
  <c r="C68" i="283"/>
  <c r="B68" i="283"/>
  <c r="C67" i="283"/>
  <c r="B67" i="283"/>
  <c r="C66" i="283"/>
  <c r="B66" i="283"/>
  <c r="C65" i="283"/>
  <c r="B65" i="283"/>
  <c r="C64" i="283"/>
  <c r="B64" i="283"/>
  <c r="C63" i="283"/>
  <c r="B63" i="283"/>
  <c r="C62" i="283"/>
  <c r="B62" i="283"/>
  <c r="C61" i="283"/>
  <c r="B61" i="283"/>
  <c r="C60" i="283"/>
  <c r="B60" i="283"/>
  <c r="C59" i="283"/>
  <c r="B59" i="283"/>
  <c r="C58" i="283"/>
  <c r="B58" i="283"/>
  <c r="C57" i="283"/>
  <c r="B57" i="283"/>
  <c r="C56" i="283"/>
  <c r="B56" i="283"/>
  <c r="C55" i="283"/>
  <c r="B55" i="283"/>
  <c r="C54" i="283"/>
  <c r="B54" i="283"/>
  <c r="C53" i="283"/>
  <c r="B53" i="283"/>
  <c r="C52" i="283"/>
  <c r="B52" i="283"/>
  <c r="C51" i="283"/>
  <c r="B51" i="283"/>
  <c r="C50" i="283"/>
  <c r="B50" i="283"/>
  <c r="C49" i="283"/>
  <c r="B49" i="283"/>
  <c r="C48" i="283"/>
  <c r="B48" i="283"/>
  <c r="C47" i="283"/>
  <c r="B47" i="283"/>
  <c r="C46" i="283"/>
  <c r="B46" i="283"/>
  <c r="C36" i="282"/>
  <c r="B36" i="282"/>
  <c r="C35" i="282"/>
  <c r="B35" i="282"/>
  <c r="C34" i="282"/>
  <c r="B34" i="282"/>
  <c r="C33" i="282"/>
  <c r="B33" i="282"/>
  <c r="C32" i="282"/>
  <c r="B32" i="282"/>
  <c r="C31" i="282"/>
  <c r="B31" i="282"/>
  <c r="C30" i="282"/>
  <c r="B30" i="282"/>
  <c r="C29" i="282"/>
  <c r="B29" i="282"/>
  <c r="C28" i="282"/>
  <c r="B28" i="282"/>
  <c r="C27" i="282"/>
  <c r="B27" i="282"/>
  <c r="C26" i="282"/>
  <c r="B26" i="282"/>
  <c r="C25" i="282"/>
  <c r="B25" i="282"/>
  <c r="C24" i="282"/>
  <c r="B24" i="282"/>
  <c r="C23" i="282"/>
  <c r="B23" i="282"/>
  <c r="C22" i="282"/>
  <c r="B22" i="282"/>
  <c r="C21" i="282"/>
  <c r="B21" i="282"/>
  <c r="C20" i="282"/>
  <c r="B20" i="282"/>
  <c r="C19" i="282"/>
  <c r="B19" i="282"/>
  <c r="C18" i="282"/>
  <c r="B18" i="282"/>
  <c r="C17" i="282"/>
  <c r="B17" i="282"/>
  <c r="C16" i="282"/>
  <c r="B16" i="282"/>
  <c r="C15" i="282"/>
  <c r="B15" i="282"/>
  <c r="C14" i="282"/>
  <c r="B14" i="282"/>
  <c r="C13" i="282"/>
  <c r="B13" i="282"/>
  <c r="C12" i="282"/>
  <c r="B12" i="282"/>
  <c r="C11" i="282"/>
  <c r="B11" i="282"/>
  <c r="F10" i="281"/>
  <c r="G10" i="281"/>
  <c r="F11" i="281"/>
  <c r="G11" i="281"/>
  <c r="J10" i="281"/>
  <c r="K10" i="281"/>
  <c r="J11" i="281"/>
  <c r="K11" i="281"/>
  <c r="N10" i="281"/>
  <c r="O10" i="281"/>
  <c r="N11" i="281"/>
  <c r="O11" i="281"/>
  <c r="C55" i="281"/>
  <c r="B55" i="281"/>
  <c r="C54" i="281"/>
  <c r="B54" i="281"/>
  <c r="C51" i="281"/>
  <c r="B51" i="281"/>
  <c r="C50" i="281"/>
  <c r="B50" i="281"/>
  <c r="C49" i="281"/>
  <c r="B49" i="281"/>
  <c r="C18" i="281"/>
  <c r="B18" i="281"/>
  <c r="C15" i="281"/>
  <c r="B15" i="281"/>
  <c r="C14" i="281"/>
  <c r="B14" i="281"/>
  <c r="C32" i="278"/>
  <c r="B32" i="278"/>
  <c r="C31" i="278"/>
  <c r="B31" i="278"/>
  <c r="C30" i="278"/>
  <c r="B30" i="278"/>
  <c r="C29" i="278"/>
  <c r="B29" i="278"/>
  <c r="C28" i="278"/>
  <c r="B28" i="278"/>
  <c r="C27" i="278"/>
  <c r="B27" i="278"/>
  <c r="C26" i="278"/>
  <c r="B26" i="278"/>
  <c r="C25" i="278"/>
  <c r="B25" i="278"/>
  <c r="C24" i="278"/>
  <c r="B24" i="278"/>
  <c r="C23" i="278"/>
  <c r="B23" i="278"/>
  <c r="C22" i="278"/>
  <c r="B22" i="278"/>
  <c r="C21" i="278"/>
  <c r="B21" i="278"/>
  <c r="C20" i="278"/>
  <c r="B20" i="278"/>
  <c r="C19" i="278"/>
  <c r="B19" i="278"/>
  <c r="C18" i="278"/>
  <c r="B18" i="278"/>
  <c r="C17" i="278"/>
  <c r="B17" i="278"/>
  <c r="C16" i="278"/>
  <c r="B16" i="278"/>
  <c r="C15" i="278"/>
  <c r="B15" i="278"/>
  <c r="C14" i="278"/>
  <c r="B14" i="278"/>
  <c r="C13" i="278"/>
  <c r="B13" i="278"/>
  <c r="C12" i="278"/>
  <c r="B12" i="278"/>
  <c r="C11" i="278"/>
  <c r="B11" i="278"/>
  <c r="C63" i="279"/>
  <c r="B63" i="279"/>
  <c r="C62" i="279"/>
  <c r="B62" i="279"/>
  <c r="C61" i="279"/>
  <c r="B61" i="279"/>
  <c r="C60" i="279"/>
  <c r="B60" i="279"/>
  <c r="C59" i="279"/>
  <c r="B59" i="279"/>
  <c r="C58" i="279"/>
  <c r="B58" i="279"/>
  <c r="C57" i="279"/>
  <c r="B57" i="279"/>
  <c r="C56" i="279"/>
  <c r="B56" i="279"/>
  <c r="C55" i="279"/>
  <c r="B55" i="279"/>
  <c r="C54" i="279"/>
  <c r="B54" i="279"/>
  <c r="C53" i="279"/>
  <c r="B53" i="279"/>
  <c r="C52" i="279"/>
  <c r="B52" i="279"/>
  <c r="C51" i="279"/>
  <c r="B51" i="279"/>
  <c r="C50" i="279"/>
  <c r="B50" i="279"/>
  <c r="C49" i="279"/>
  <c r="B49" i="279"/>
  <c r="C48" i="279"/>
  <c r="B48" i="279"/>
  <c r="C47" i="279"/>
  <c r="B47" i="279"/>
  <c r="C46" i="279"/>
  <c r="B46" i="279"/>
  <c r="C45" i="279"/>
  <c r="B45" i="279"/>
  <c r="C44" i="279"/>
  <c r="B44" i="279"/>
  <c r="C43" i="279"/>
  <c r="B43" i="279"/>
  <c r="C42" i="279"/>
  <c r="B42" i="279"/>
  <c r="C63" i="277"/>
  <c r="B63" i="277"/>
  <c r="C62" i="277"/>
  <c r="B62" i="277"/>
  <c r="C61" i="277"/>
  <c r="B61" i="277"/>
  <c r="C60" i="277"/>
  <c r="B60" i="277"/>
  <c r="C59" i="277"/>
  <c r="B59" i="277"/>
  <c r="C58" i="277"/>
  <c r="B58" i="277"/>
  <c r="C57" i="277"/>
  <c r="B57" i="277"/>
  <c r="C56" i="277"/>
  <c r="B56" i="277"/>
  <c r="C55" i="277"/>
  <c r="B55" i="277"/>
  <c r="C54" i="277"/>
  <c r="B54" i="277"/>
  <c r="C53" i="277"/>
  <c r="B53" i="277"/>
  <c r="C52" i="277"/>
  <c r="B52" i="277"/>
  <c r="C51" i="277"/>
  <c r="B51" i="277"/>
  <c r="C50" i="277"/>
  <c r="B50" i="277"/>
  <c r="C49" i="277"/>
  <c r="B49" i="277"/>
  <c r="C48" i="277"/>
  <c r="B48" i="277"/>
  <c r="C47" i="277"/>
  <c r="B47" i="277"/>
  <c r="C46" i="277"/>
  <c r="B46" i="277"/>
  <c r="C45" i="277"/>
  <c r="B45" i="277"/>
  <c r="C44" i="277"/>
  <c r="B44" i="277"/>
  <c r="C43" i="277"/>
  <c r="B43" i="277"/>
  <c r="C42" i="277"/>
  <c r="B42" i="277"/>
  <c r="C32" i="276"/>
  <c r="B32" i="276"/>
  <c r="C31" i="276"/>
  <c r="B31" i="276"/>
  <c r="C30" i="276"/>
  <c r="B30" i="276"/>
  <c r="C29" i="276"/>
  <c r="B29" i="276"/>
  <c r="C28" i="276"/>
  <c r="B28" i="276"/>
  <c r="C27" i="276"/>
  <c r="B27" i="276"/>
  <c r="C26" i="276"/>
  <c r="B26" i="276"/>
  <c r="C25" i="276"/>
  <c r="B25" i="276"/>
  <c r="C24" i="276"/>
  <c r="B24" i="276"/>
  <c r="C23" i="276"/>
  <c r="B23" i="276"/>
  <c r="C22" i="276"/>
  <c r="B22" i="276"/>
  <c r="C21" i="276"/>
  <c r="B21" i="276"/>
  <c r="C20" i="276"/>
  <c r="B20" i="276"/>
  <c r="C19" i="276"/>
  <c r="B19" i="276"/>
  <c r="C18" i="276"/>
  <c r="B18" i="276"/>
  <c r="C17" i="276"/>
  <c r="B17" i="276"/>
  <c r="C16" i="276"/>
  <c r="B16" i="276"/>
  <c r="C15" i="276"/>
  <c r="B15" i="276"/>
  <c r="C14" i="276"/>
  <c r="B14" i="276"/>
  <c r="C13" i="276"/>
  <c r="B13" i="276"/>
  <c r="C12" i="276"/>
  <c r="B12" i="276"/>
  <c r="C11" i="276"/>
  <c r="B11" i="276"/>
  <c r="H11" i="276"/>
  <c r="H12" i="276"/>
  <c r="H13" i="276"/>
  <c r="H14" i="276"/>
  <c r="H15" i="276"/>
  <c r="H16" i="276"/>
  <c r="H17" i="276"/>
  <c r="H18" i="276"/>
  <c r="H19" i="276"/>
  <c r="H20" i="276"/>
  <c r="H21" i="276"/>
  <c r="H22" i="276"/>
  <c r="H23" i="276"/>
  <c r="H24" i="276"/>
  <c r="H25" i="276"/>
  <c r="H26" i="276"/>
  <c r="H27" i="276"/>
  <c r="H28" i="276"/>
  <c r="H29" i="276"/>
  <c r="H30" i="276"/>
  <c r="H31" i="276"/>
  <c r="H32" i="276"/>
  <c r="C11" i="281" l="1"/>
  <c r="B11" i="281"/>
  <c r="C10" i="281"/>
  <c r="B10" i="281"/>
  <c r="P71" i="285" l="1"/>
  <c r="L71" i="285"/>
  <c r="H71" i="285"/>
  <c r="D71" i="285"/>
  <c r="P70" i="285"/>
  <c r="L70" i="285"/>
  <c r="H70" i="285"/>
  <c r="D70" i="285"/>
  <c r="P69" i="285"/>
  <c r="L69" i="285"/>
  <c r="H69" i="285"/>
  <c r="P68" i="285"/>
  <c r="L68" i="285"/>
  <c r="H68" i="285"/>
  <c r="D68" i="285"/>
  <c r="P67" i="285"/>
  <c r="L67" i="285"/>
  <c r="H67" i="285"/>
  <c r="D67" i="285"/>
  <c r="P66" i="285"/>
  <c r="L66" i="285"/>
  <c r="H66" i="285"/>
  <c r="B31" i="285"/>
  <c r="P65" i="285"/>
  <c r="L65" i="285"/>
  <c r="H65" i="285"/>
  <c r="D65" i="285"/>
  <c r="P64" i="285"/>
  <c r="L64" i="285"/>
  <c r="H64" i="285"/>
  <c r="P63" i="285"/>
  <c r="L63" i="285"/>
  <c r="H63" i="285"/>
  <c r="D63" i="285"/>
  <c r="P62" i="285"/>
  <c r="L62" i="285"/>
  <c r="H62" i="285"/>
  <c r="D62" i="285"/>
  <c r="P61" i="285"/>
  <c r="L61" i="285"/>
  <c r="H61" i="285"/>
  <c r="D61" i="285"/>
  <c r="P60" i="285"/>
  <c r="L60" i="285"/>
  <c r="H60" i="285"/>
  <c r="D60" i="285"/>
  <c r="P59" i="285"/>
  <c r="L59" i="285"/>
  <c r="H59" i="285"/>
  <c r="D59" i="285"/>
  <c r="P58" i="285"/>
  <c r="L58" i="285"/>
  <c r="H58" i="285"/>
  <c r="D58" i="285"/>
  <c r="P57" i="285"/>
  <c r="L57" i="285"/>
  <c r="H57" i="285"/>
  <c r="D57" i="285"/>
  <c r="P56" i="285"/>
  <c r="L56" i="285"/>
  <c r="H56" i="285"/>
  <c r="D56" i="285"/>
  <c r="P55" i="285"/>
  <c r="L55" i="285"/>
  <c r="H55" i="285"/>
  <c r="D55" i="285"/>
  <c r="P54" i="285"/>
  <c r="L54" i="285"/>
  <c r="H54" i="285"/>
  <c r="D54" i="285"/>
  <c r="P53" i="285"/>
  <c r="L53" i="285"/>
  <c r="H53" i="285"/>
  <c r="B18" i="285"/>
  <c r="P52" i="285"/>
  <c r="L52" i="285"/>
  <c r="H52" i="285"/>
  <c r="D52" i="285"/>
  <c r="P51" i="285"/>
  <c r="L51" i="285"/>
  <c r="H51" i="285"/>
  <c r="D51" i="285"/>
  <c r="P50" i="285"/>
  <c r="L50" i="285"/>
  <c r="H50" i="285"/>
  <c r="D50" i="285"/>
  <c r="P49" i="285"/>
  <c r="L49" i="285"/>
  <c r="H49" i="285"/>
  <c r="D49" i="285"/>
  <c r="P48" i="285"/>
  <c r="L48" i="285"/>
  <c r="H48" i="285"/>
  <c r="D48" i="285"/>
  <c r="P47" i="285"/>
  <c r="L47" i="285"/>
  <c r="H47" i="285"/>
  <c r="D47" i="285"/>
  <c r="P46" i="285"/>
  <c r="L46" i="285"/>
  <c r="H46" i="285"/>
  <c r="C44" i="285"/>
  <c r="B44" i="285"/>
  <c r="O44" i="285"/>
  <c r="N44" i="285"/>
  <c r="K44" i="285"/>
  <c r="J44" i="285"/>
  <c r="G44" i="285"/>
  <c r="F44" i="285"/>
  <c r="O36" i="285"/>
  <c r="N36" i="285"/>
  <c r="K36" i="285"/>
  <c r="J36" i="285"/>
  <c r="G36" i="285"/>
  <c r="F36" i="285"/>
  <c r="O35" i="285"/>
  <c r="N35" i="285"/>
  <c r="K35" i="285"/>
  <c r="J35" i="285"/>
  <c r="G35" i="285"/>
  <c r="F35" i="285"/>
  <c r="O34" i="285"/>
  <c r="N34" i="285"/>
  <c r="K34" i="285"/>
  <c r="J34" i="285"/>
  <c r="G34" i="285"/>
  <c r="F34" i="285"/>
  <c r="O33" i="285"/>
  <c r="N33" i="285"/>
  <c r="K33" i="285"/>
  <c r="J33" i="285"/>
  <c r="G33" i="285"/>
  <c r="F33" i="285"/>
  <c r="O32" i="285"/>
  <c r="N32" i="285"/>
  <c r="K32" i="285"/>
  <c r="J32" i="285"/>
  <c r="G32" i="285"/>
  <c r="F32" i="285"/>
  <c r="O31" i="285"/>
  <c r="N31" i="285"/>
  <c r="K31" i="285"/>
  <c r="J31" i="285"/>
  <c r="G31" i="285"/>
  <c r="F31" i="285"/>
  <c r="O30" i="285"/>
  <c r="N30" i="285"/>
  <c r="K30" i="285"/>
  <c r="J30" i="285"/>
  <c r="G30" i="285"/>
  <c r="F30" i="285"/>
  <c r="O29" i="285"/>
  <c r="N29" i="285"/>
  <c r="K29" i="285"/>
  <c r="J29" i="285"/>
  <c r="G29" i="285"/>
  <c r="F29" i="285"/>
  <c r="O28" i="285"/>
  <c r="N28" i="285"/>
  <c r="K28" i="285"/>
  <c r="J28" i="285"/>
  <c r="G28" i="285"/>
  <c r="F28" i="285"/>
  <c r="O27" i="285"/>
  <c r="N27" i="285"/>
  <c r="K27" i="285"/>
  <c r="J27" i="285"/>
  <c r="G27" i="285"/>
  <c r="F27" i="285"/>
  <c r="O26" i="285"/>
  <c r="N26" i="285"/>
  <c r="K26" i="285"/>
  <c r="J26" i="285"/>
  <c r="G26" i="285"/>
  <c r="F26" i="285"/>
  <c r="O25" i="285"/>
  <c r="N25" i="285"/>
  <c r="K25" i="285"/>
  <c r="J25" i="285"/>
  <c r="G25" i="285"/>
  <c r="F25" i="285"/>
  <c r="O24" i="285"/>
  <c r="N24" i="285"/>
  <c r="K24" i="285"/>
  <c r="J24" i="285"/>
  <c r="G24" i="285"/>
  <c r="F24" i="285"/>
  <c r="O23" i="285"/>
  <c r="N23" i="285"/>
  <c r="K23" i="285"/>
  <c r="J23" i="285"/>
  <c r="G23" i="285"/>
  <c r="F23" i="285"/>
  <c r="O22" i="285"/>
  <c r="N22" i="285"/>
  <c r="K22" i="285"/>
  <c r="J22" i="285"/>
  <c r="G22" i="285"/>
  <c r="F22" i="285"/>
  <c r="O21" i="285"/>
  <c r="N21" i="285"/>
  <c r="K21" i="285"/>
  <c r="J21" i="285"/>
  <c r="G21" i="285"/>
  <c r="F21" i="285"/>
  <c r="O20" i="285"/>
  <c r="N20" i="285"/>
  <c r="K20" i="285"/>
  <c r="J20" i="285"/>
  <c r="G20" i="285"/>
  <c r="F20" i="285"/>
  <c r="O19" i="285"/>
  <c r="N19" i="285"/>
  <c r="K19" i="285"/>
  <c r="J19" i="285"/>
  <c r="G19" i="285"/>
  <c r="F19" i="285"/>
  <c r="O18" i="285"/>
  <c r="N18" i="285"/>
  <c r="K18" i="285"/>
  <c r="J18" i="285"/>
  <c r="G18" i="285"/>
  <c r="F18" i="285"/>
  <c r="O17" i="285"/>
  <c r="N17" i="285"/>
  <c r="K17" i="285"/>
  <c r="J17" i="285"/>
  <c r="G17" i="285"/>
  <c r="F17" i="285"/>
  <c r="O16" i="285"/>
  <c r="N16" i="285"/>
  <c r="K16" i="285"/>
  <c r="J16" i="285"/>
  <c r="G16" i="285"/>
  <c r="F16" i="285"/>
  <c r="O15" i="285"/>
  <c r="N15" i="285"/>
  <c r="K15" i="285"/>
  <c r="J15" i="285"/>
  <c r="G15" i="285"/>
  <c r="F15" i="285"/>
  <c r="O14" i="285"/>
  <c r="N14" i="285"/>
  <c r="K14" i="285"/>
  <c r="J14" i="285"/>
  <c r="G14" i="285"/>
  <c r="F14" i="285"/>
  <c r="C14" i="285"/>
  <c r="O13" i="285"/>
  <c r="N13" i="285"/>
  <c r="K13" i="285"/>
  <c r="J13" i="285"/>
  <c r="G13" i="285"/>
  <c r="F13" i="285"/>
  <c r="O12" i="285"/>
  <c r="N12" i="285"/>
  <c r="K12" i="285"/>
  <c r="J12" i="285"/>
  <c r="G12" i="285"/>
  <c r="F12" i="285"/>
  <c r="O11" i="285"/>
  <c r="N11" i="285"/>
  <c r="K11" i="285"/>
  <c r="J11" i="285"/>
  <c r="G11" i="285"/>
  <c r="F11" i="285"/>
  <c r="P36" i="284"/>
  <c r="P36" i="285" s="1"/>
  <c r="L36" i="284"/>
  <c r="H36" i="284"/>
  <c r="C36" i="285"/>
  <c r="B36" i="285"/>
  <c r="P35" i="284"/>
  <c r="P35" i="285" s="1"/>
  <c r="L35" i="284"/>
  <c r="H35" i="284"/>
  <c r="C35" i="285"/>
  <c r="D35" i="284"/>
  <c r="P34" i="284"/>
  <c r="P34" i="285" s="1"/>
  <c r="L34" i="284"/>
  <c r="H34" i="284"/>
  <c r="C34" i="285"/>
  <c r="B34" i="285"/>
  <c r="P33" i="284"/>
  <c r="P33" i="285" s="1"/>
  <c r="L33" i="284"/>
  <c r="L33" i="285" s="1"/>
  <c r="H33" i="284"/>
  <c r="C33" i="285"/>
  <c r="B33" i="285"/>
  <c r="P32" i="284"/>
  <c r="P32" i="285" s="1"/>
  <c r="L32" i="284"/>
  <c r="L32" i="285" s="1"/>
  <c r="H32" i="284"/>
  <c r="C32" i="285"/>
  <c r="B32" i="285"/>
  <c r="P31" i="284"/>
  <c r="P31" i="285" s="1"/>
  <c r="L31" i="284"/>
  <c r="H31" i="284"/>
  <c r="H31" i="285" s="1"/>
  <c r="C31" i="285"/>
  <c r="P30" i="284"/>
  <c r="P30" i="285" s="1"/>
  <c r="L30" i="284"/>
  <c r="L30" i="285" s="1"/>
  <c r="H30" i="284"/>
  <c r="H30" i="285" s="1"/>
  <c r="C30" i="285"/>
  <c r="P29" i="284"/>
  <c r="P29" i="285" s="1"/>
  <c r="L29" i="284"/>
  <c r="H29" i="284"/>
  <c r="C29" i="285"/>
  <c r="P28" i="284"/>
  <c r="L28" i="284"/>
  <c r="H28" i="284"/>
  <c r="H28" i="285" s="1"/>
  <c r="C28" i="285"/>
  <c r="P27" i="284"/>
  <c r="L27" i="284"/>
  <c r="H27" i="284"/>
  <c r="H27" i="285" s="1"/>
  <c r="C27" i="285"/>
  <c r="D27" i="284"/>
  <c r="P26" i="284"/>
  <c r="L26" i="284"/>
  <c r="H26" i="284"/>
  <c r="H26" i="285" s="1"/>
  <c r="C26" i="285"/>
  <c r="B26" i="285"/>
  <c r="P25" i="284"/>
  <c r="L25" i="284"/>
  <c r="H25" i="284"/>
  <c r="C25" i="285"/>
  <c r="B25" i="285"/>
  <c r="P24" i="284"/>
  <c r="L24" i="284"/>
  <c r="L24" i="285" s="1"/>
  <c r="H24" i="284"/>
  <c r="H24" i="285" s="1"/>
  <c r="C24" i="285"/>
  <c r="B24" i="285"/>
  <c r="P23" i="284"/>
  <c r="L23" i="284"/>
  <c r="H23" i="284"/>
  <c r="D23" i="284"/>
  <c r="C23" i="285"/>
  <c r="B23" i="285"/>
  <c r="P22" i="284"/>
  <c r="L22" i="284"/>
  <c r="L22" i="285" s="1"/>
  <c r="H22" i="284"/>
  <c r="C22" i="285"/>
  <c r="P21" i="284"/>
  <c r="L21" i="284"/>
  <c r="H21" i="284"/>
  <c r="H21" i="285" s="1"/>
  <c r="C21" i="285"/>
  <c r="P20" i="284"/>
  <c r="L20" i="284"/>
  <c r="L20" i="285" s="1"/>
  <c r="H20" i="284"/>
  <c r="H20" i="285" s="1"/>
  <c r="C20" i="285"/>
  <c r="B20" i="285"/>
  <c r="P19" i="284"/>
  <c r="P19" i="285" s="1"/>
  <c r="L19" i="284"/>
  <c r="L19" i="285" s="1"/>
  <c r="H19" i="284"/>
  <c r="C19" i="285"/>
  <c r="D19" i="284"/>
  <c r="P18" i="284"/>
  <c r="L18" i="284"/>
  <c r="H18" i="284"/>
  <c r="H18" i="285" s="1"/>
  <c r="C18" i="285"/>
  <c r="P17" i="284"/>
  <c r="L17" i="284"/>
  <c r="H17" i="284"/>
  <c r="H17" i="285" s="1"/>
  <c r="C17" i="285"/>
  <c r="B17" i="285"/>
  <c r="P16" i="284"/>
  <c r="L16" i="284"/>
  <c r="H16" i="284"/>
  <c r="H16" i="285" s="1"/>
  <c r="C16" i="285"/>
  <c r="B16" i="285"/>
  <c r="P15" i="284"/>
  <c r="L15" i="284"/>
  <c r="H15" i="284"/>
  <c r="C15" i="285"/>
  <c r="B15" i="285"/>
  <c r="P14" i="284"/>
  <c r="L14" i="284"/>
  <c r="L14" i="285" s="1"/>
  <c r="H14" i="284"/>
  <c r="H14" i="285" s="1"/>
  <c r="P13" i="284"/>
  <c r="L13" i="284"/>
  <c r="H13" i="284"/>
  <c r="C13" i="285"/>
  <c r="D13" i="284"/>
  <c r="P12" i="284"/>
  <c r="L12" i="284"/>
  <c r="L12" i="285" s="1"/>
  <c r="H12" i="284"/>
  <c r="C12" i="285"/>
  <c r="B12" i="285"/>
  <c r="P11" i="284"/>
  <c r="L11" i="284"/>
  <c r="H11" i="284"/>
  <c r="C11" i="285"/>
  <c r="B9" i="284"/>
  <c r="O9" i="284"/>
  <c r="N9" i="284"/>
  <c r="K9" i="284"/>
  <c r="J9" i="284"/>
  <c r="G9" i="284"/>
  <c r="F9" i="284"/>
  <c r="P71" i="283"/>
  <c r="L71" i="283"/>
  <c r="H71" i="283"/>
  <c r="D71" i="283"/>
  <c r="P70" i="283"/>
  <c r="L70" i="283"/>
  <c r="H70" i="283"/>
  <c r="D70" i="283"/>
  <c r="P69" i="283"/>
  <c r="L69" i="283"/>
  <c r="H69" i="283"/>
  <c r="P68" i="283"/>
  <c r="L68" i="283"/>
  <c r="H68" i="283"/>
  <c r="P67" i="283"/>
  <c r="L67" i="283"/>
  <c r="H67" i="283"/>
  <c r="D67" i="283"/>
  <c r="P66" i="283"/>
  <c r="L66" i="283"/>
  <c r="H66" i="283"/>
  <c r="C31" i="283"/>
  <c r="P65" i="283"/>
  <c r="L65" i="283"/>
  <c r="H65" i="283"/>
  <c r="D65" i="283"/>
  <c r="P64" i="283"/>
  <c r="L64" i="283"/>
  <c r="H64" i="283"/>
  <c r="P63" i="283"/>
  <c r="L63" i="283"/>
  <c r="H63" i="283"/>
  <c r="C28" i="283"/>
  <c r="D63" i="283"/>
  <c r="P62" i="283"/>
  <c r="L62" i="283"/>
  <c r="H62" i="283"/>
  <c r="D62" i="283"/>
  <c r="P61" i="283"/>
  <c r="L61" i="283"/>
  <c r="H61" i="283"/>
  <c r="D61" i="283"/>
  <c r="P60" i="283"/>
  <c r="L60" i="283"/>
  <c r="H60" i="283"/>
  <c r="P59" i="283"/>
  <c r="L59" i="283"/>
  <c r="H59" i="283"/>
  <c r="D59" i="283"/>
  <c r="P58" i="283"/>
  <c r="L58" i="283"/>
  <c r="H58" i="283"/>
  <c r="D58" i="283"/>
  <c r="P57" i="283"/>
  <c r="L57" i="283"/>
  <c r="H57" i="283"/>
  <c r="D57" i="283"/>
  <c r="P56" i="283"/>
  <c r="L56" i="283"/>
  <c r="H56" i="283"/>
  <c r="D56" i="283"/>
  <c r="P55" i="283"/>
  <c r="L55" i="283"/>
  <c r="H55" i="283"/>
  <c r="D55" i="283"/>
  <c r="P54" i="283"/>
  <c r="L54" i="283"/>
  <c r="H54" i="283"/>
  <c r="D54" i="283"/>
  <c r="P53" i="283"/>
  <c r="L53" i="283"/>
  <c r="H53" i="283"/>
  <c r="D53" i="283"/>
  <c r="P52" i="283"/>
  <c r="L52" i="283"/>
  <c r="H52" i="283"/>
  <c r="P51" i="283"/>
  <c r="L51" i="283"/>
  <c r="H51" i="283"/>
  <c r="D51" i="283"/>
  <c r="P50" i="283"/>
  <c r="L50" i="283"/>
  <c r="H50" i="283"/>
  <c r="D50" i="283"/>
  <c r="P49" i="283"/>
  <c r="L49" i="283"/>
  <c r="H49" i="283"/>
  <c r="C14" i="283"/>
  <c r="P48" i="283"/>
  <c r="L48" i="283"/>
  <c r="H48" i="283"/>
  <c r="P47" i="283"/>
  <c r="L47" i="283"/>
  <c r="H47" i="283"/>
  <c r="D47" i="283"/>
  <c r="P46" i="283"/>
  <c r="L46" i="283"/>
  <c r="H46" i="283"/>
  <c r="C11" i="283"/>
  <c r="O44" i="283"/>
  <c r="N44" i="283"/>
  <c r="K44" i="283"/>
  <c r="J44" i="283"/>
  <c r="G44" i="283"/>
  <c r="F44" i="283"/>
  <c r="O36" i="283"/>
  <c r="N36" i="283"/>
  <c r="K36" i="283"/>
  <c r="J36" i="283"/>
  <c r="G36" i="283"/>
  <c r="F36" i="283"/>
  <c r="O35" i="283"/>
  <c r="N35" i="283"/>
  <c r="K35" i="283"/>
  <c r="J35" i="283"/>
  <c r="G35" i="283"/>
  <c r="F35" i="283"/>
  <c r="O34" i="283"/>
  <c r="N34" i="283"/>
  <c r="K34" i="283"/>
  <c r="J34" i="283"/>
  <c r="G34" i="283"/>
  <c r="F34" i="283"/>
  <c r="O33" i="283"/>
  <c r="N33" i="283"/>
  <c r="K33" i="283"/>
  <c r="J33" i="283"/>
  <c r="G33" i="283"/>
  <c r="F33" i="283"/>
  <c r="O32" i="283"/>
  <c r="N32" i="283"/>
  <c r="K32" i="283"/>
  <c r="J32" i="283"/>
  <c r="G32" i="283"/>
  <c r="F32" i="283"/>
  <c r="O31" i="283"/>
  <c r="N31" i="283"/>
  <c r="K31" i="283"/>
  <c r="J31" i="283"/>
  <c r="G31" i="283"/>
  <c r="F31" i="283"/>
  <c r="O30" i="283"/>
  <c r="N30" i="283"/>
  <c r="K30" i="283"/>
  <c r="J30" i="283"/>
  <c r="G30" i="283"/>
  <c r="F30" i="283"/>
  <c r="O29" i="283"/>
  <c r="N29" i="283"/>
  <c r="K29" i="283"/>
  <c r="J29" i="283"/>
  <c r="G29" i="283"/>
  <c r="F29" i="283"/>
  <c r="O28" i="283"/>
  <c r="N28" i="283"/>
  <c r="K28" i="283"/>
  <c r="J28" i="283"/>
  <c r="G28" i="283"/>
  <c r="F28" i="283"/>
  <c r="O27" i="283"/>
  <c r="N27" i="283"/>
  <c r="K27" i="283"/>
  <c r="J27" i="283"/>
  <c r="G27" i="283"/>
  <c r="F27" i="283"/>
  <c r="O26" i="283"/>
  <c r="N26" i="283"/>
  <c r="K26" i="283"/>
  <c r="J26" i="283"/>
  <c r="G26" i="283"/>
  <c r="F26" i="283"/>
  <c r="O25" i="283"/>
  <c r="N25" i="283"/>
  <c r="K25" i="283"/>
  <c r="J25" i="283"/>
  <c r="G25" i="283"/>
  <c r="F25" i="283"/>
  <c r="O24" i="283"/>
  <c r="N24" i="283"/>
  <c r="K24" i="283"/>
  <c r="J24" i="283"/>
  <c r="G24" i="283"/>
  <c r="F24" i="283"/>
  <c r="O23" i="283"/>
  <c r="N23" i="283"/>
  <c r="K23" i="283"/>
  <c r="J23" i="283"/>
  <c r="G23" i="283"/>
  <c r="F23" i="283"/>
  <c r="O22" i="283"/>
  <c r="N22" i="283"/>
  <c r="K22" i="283"/>
  <c r="J22" i="283"/>
  <c r="G22" i="283"/>
  <c r="F22" i="283"/>
  <c r="O21" i="283"/>
  <c r="N21" i="283"/>
  <c r="K21" i="283"/>
  <c r="J21" i="283"/>
  <c r="G21" i="283"/>
  <c r="F21" i="283"/>
  <c r="O20" i="283"/>
  <c r="N20" i="283"/>
  <c r="K20" i="283"/>
  <c r="J20" i="283"/>
  <c r="G20" i="283"/>
  <c r="F20" i="283"/>
  <c r="O19" i="283"/>
  <c r="N19" i="283"/>
  <c r="K19" i="283"/>
  <c r="J19" i="283"/>
  <c r="G19" i="283"/>
  <c r="F19" i="283"/>
  <c r="O18" i="283"/>
  <c r="N18" i="283"/>
  <c r="K18" i="283"/>
  <c r="J18" i="283"/>
  <c r="G18" i="283"/>
  <c r="F18" i="283"/>
  <c r="B18" i="283"/>
  <c r="O17" i="283"/>
  <c r="N17" i="283"/>
  <c r="K17" i="283"/>
  <c r="J17" i="283"/>
  <c r="G17" i="283"/>
  <c r="F17" i="283"/>
  <c r="O16" i="283"/>
  <c r="N16" i="283"/>
  <c r="K16" i="283"/>
  <c r="J16" i="283"/>
  <c r="G16" i="283"/>
  <c r="F16" i="283"/>
  <c r="O15" i="283"/>
  <c r="N15" i="283"/>
  <c r="K15" i="283"/>
  <c r="J15" i="283"/>
  <c r="G15" i="283"/>
  <c r="F15" i="283"/>
  <c r="O14" i="283"/>
  <c r="N14" i="283"/>
  <c r="K14" i="283"/>
  <c r="J14" i="283"/>
  <c r="G14" i="283"/>
  <c r="F14" i="283"/>
  <c r="O13" i="283"/>
  <c r="N13" i="283"/>
  <c r="K13" i="283"/>
  <c r="J13" i="283"/>
  <c r="G13" i="283"/>
  <c r="F13" i="283"/>
  <c r="O12" i="283"/>
  <c r="N12" i="283"/>
  <c r="K12" i="283"/>
  <c r="J12" i="283"/>
  <c r="G12" i="283"/>
  <c r="F12" i="283"/>
  <c r="O11" i="283"/>
  <c r="N11" i="283"/>
  <c r="K11" i="283"/>
  <c r="J11" i="283"/>
  <c r="G11" i="283"/>
  <c r="F11" i="283"/>
  <c r="P36" i="282"/>
  <c r="L36" i="282"/>
  <c r="H36" i="282"/>
  <c r="D36" i="282"/>
  <c r="C36" i="283"/>
  <c r="B36" i="283"/>
  <c r="P35" i="282"/>
  <c r="L35" i="282"/>
  <c r="L35" i="283" s="1"/>
  <c r="H35" i="282"/>
  <c r="H35" i="283" s="1"/>
  <c r="D35" i="282"/>
  <c r="C35" i="283"/>
  <c r="B35" i="283"/>
  <c r="P34" i="282"/>
  <c r="P34" i="283" s="1"/>
  <c r="L34" i="282"/>
  <c r="H34" i="282"/>
  <c r="C34" i="283"/>
  <c r="D34" i="282"/>
  <c r="P33" i="282"/>
  <c r="L33" i="282"/>
  <c r="H33" i="282"/>
  <c r="C33" i="283"/>
  <c r="P32" i="282"/>
  <c r="L32" i="282"/>
  <c r="H32" i="282"/>
  <c r="H32" i="283" s="1"/>
  <c r="D32" i="282"/>
  <c r="C32" i="283"/>
  <c r="B32" i="283"/>
  <c r="P31" i="282"/>
  <c r="L31" i="282"/>
  <c r="H31" i="282"/>
  <c r="D31" i="282"/>
  <c r="P30" i="282"/>
  <c r="L30" i="282"/>
  <c r="H30" i="282"/>
  <c r="C30" i="283"/>
  <c r="P29" i="282"/>
  <c r="L29" i="282"/>
  <c r="H29" i="282"/>
  <c r="B29" i="283"/>
  <c r="P28" i="282"/>
  <c r="P28" i="283" s="1"/>
  <c r="L28" i="282"/>
  <c r="L28" i="283" s="1"/>
  <c r="H28" i="282"/>
  <c r="B28" i="283"/>
  <c r="P27" i="282"/>
  <c r="L27" i="282"/>
  <c r="H27" i="282"/>
  <c r="C27" i="283"/>
  <c r="D27" i="282"/>
  <c r="P26" i="282"/>
  <c r="L26" i="282"/>
  <c r="H26" i="282"/>
  <c r="H26" i="283" s="1"/>
  <c r="C26" i="283"/>
  <c r="P25" i="282"/>
  <c r="P25" i="283" s="1"/>
  <c r="L25" i="282"/>
  <c r="H25" i="282"/>
  <c r="H25" i="283" s="1"/>
  <c r="C25" i="283"/>
  <c r="D25" i="282"/>
  <c r="P24" i="282"/>
  <c r="L24" i="282"/>
  <c r="H24" i="282"/>
  <c r="C24" i="283"/>
  <c r="B24" i="283"/>
  <c r="P23" i="282"/>
  <c r="L23" i="282"/>
  <c r="H23" i="282"/>
  <c r="C23" i="283"/>
  <c r="P22" i="282"/>
  <c r="P22" i="283" s="1"/>
  <c r="L22" i="282"/>
  <c r="L22" i="283" s="1"/>
  <c r="H22" i="282"/>
  <c r="C22" i="283"/>
  <c r="P21" i="282"/>
  <c r="L21" i="282"/>
  <c r="H21" i="282"/>
  <c r="D21" i="282"/>
  <c r="B21" i="283"/>
  <c r="P20" i="282"/>
  <c r="P20" i="283" s="1"/>
  <c r="L20" i="282"/>
  <c r="L20" i="283" s="1"/>
  <c r="H20" i="282"/>
  <c r="D20" i="282"/>
  <c r="D20" i="283" s="1"/>
  <c r="C20" i="283"/>
  <c r="B20" i="283"/>
  <c r="P19" i="282"/>
  <c r="P19" i="283" s="1"/>
  <c r="L19" i="282"/>
  <c r="H19" i="282"/>
  <c r="C19" i="283"/>
  <c r="P18" i="282"/>
  <c r="L18" i="282"/>
  <c r="L18" i="283" s="1"/>
  <c r="H18" i="282"/>
  <c r="C18" i="283"/>
  <c r="P17" i="282"/>
  <c r="L17" i="282"/>
  <c r="H17" i="282"/>
  <c r="B17" i="283"/>
  <c r="P16" i="282"/>
  <c r="L16" i="282"/>
  <c r="H16" i="282"/>
  <c r="H16" i="283" s="1"/>
  <c r="C16" i="283"/>
  <c r="B16" i="283"/>
  <c r="P15" i="282"/>
  <c r="L15" i="282"/>
  <c r="L15" i="283" s="1"/>
  <c r="H15" i="282"/>
  <c r="H15" i="283" s="1"/>
  <c r="C15" i="283"/>
  <c r="P14" i="282"/>
  <c r="L14" i="282"/>
  <c r="H14" i="282"/>
  <c r="B9" i="282"/>
  <c r="P13" i="282"/>
  <c r="P13" i="283" s="1"/>
  <c r="L13" i="282"/>
  <c r="L13" i="283" s="1"/>
  <c r="H13" i="282"/>
  <c r="H13" i="283" s="1"/>
  <c r="D13" i="282"/>
  <c r="C13" i="283"/>
  <c r="B13" i="283"/>
  <c r="P12" i="282"/>
  <c r="L12" i="282"/>
  <c r="H12" i="282"/>
  <c r="H12" i="283" s="1"/>
  <c r="C12" i="283"/>
  <c r="B12" i="283"/>
  <c r="P11" i="282"/>
  <c r="L11" i="282"/>
  <c r="H11" i="282"/>
  <c r="O9" i="282"/>
  <c r="N9" i="282"/>
  <c r="K9" i="282"/>
  <c r="J9" i="282"/>
  <c r="J9" i="283" s="1"/>
  <c r="G9" i="282"/>
  <c r="F9" i="282"/>
  <c r="P55" i="281"/>
  <c r="L55" i="281"/>
  <c r="H55" i="281"/>
  <c r="D55" i="281"/>
  <c r="P54" i="281"/>
  <c r="L54" i="281"/>
  <c r="L53" i="281" s="1"/>
  <c r="H54" i="281"/>
  <c r="C53" i="281"/>
  <c r="O53" i="281"/>
  <c r="N53" i="281"/>
  <c r="K53" i="281"/>
  <c r="J53" i="281"/>
  <c r="G53" i="281"/>
  <c r="F53" i="281"/>
  <c r="P51" i="281"/>
  <c r="L51" i="281"/>
  <c r="H51" i="281"/>
  <c r="H46" i="281" s="1"/>
  <c r="D51" i="281"/>
  <c r="P50" i="281"/>
  <c r="L50" i="281"/>
  <c r="H50" i="281"/>
  <c r="D50" i="281"/>
  <c r="P49" i="281"/>
  <c r="L49" i="281"/>
  <c r="H49" i="281"/>
  <c r="H48" i="281" s="1"/>
  <c r="C48" i="281"/>
  <c r="O48" i="281"/>
  <c r="N48" i="281"/>
  <c r="K48" i="281"/>
  <c r="J48" i="281"/>
  <c r="G48" i="281"/>
  <c r="F48" i="281"/>
  <c r="P46" i="281"/>
  <c r="O46" i="281"/>
  <c r="N46" i="281"/>
  <c r="L46" i="281"/>
  <c r="K46" i="281"/>
  <c r="J46" i="281"/>
  <c r="G46" i="281"/>
  <c r="F46" i="281"/>
  <c r="O45" i="281"/>
  <c r="O23" i="281" s="1"/>
  <c r="N45" i="281"/>
  <c r="L45" i="281"/>
  <c r="K45" i="281"/>
  <c r="J45" i="281"/>
  <c r="H45" i="281"/>
  <c r="G45" i="281"/>
  <c r="G23" i="281" s="1"/>
  <c r="F45" i="281"/>
  <c r="F23" i="281" s="1"/>
  <c r="O44" i="281"/>
  <c r="N44" i="281"/>
  <c r="K44" i="281"/>
  <c r="J44" i="281"/>
  <c r="G44" i="281"/>
  <c r="F44" i="281"/>
  <c r="O30" i="281"/>
  <c r="N30" i="281"/>
  <c r="K30" i="281"/>
  <c r="J30" i="281"/>
  <c r="G30" i="281"/>
  <c r="F30" i="281"/>
  <c r="O27" i="281"/>
  <c r="N27" i="281"/>
  <c r="K27" i="281"/>
  <c r="J27" i="281"/>
  <c r="G27" i="281"/>
  <c r="F27" i="281"/>
  <c r="O26" i="281"/>
  <c r="N26" i="281"/>
  <c r="K26" i="281"/>
  <c r="J26" i="281"/>
  <c r="G26" i="281"/>
  <c r="F26" i="281"/>
  <c r="P18" i="281"/>
  <c r="L18" i="281"/>
  <c r="H18" i="281"/>
  <c r="C30" i="281"/>
  <c r="B30" i="281"/>
  <c r="P17" i="281"/>
  <c r="O17" i="281"/>
  <c r="O29" i="281" s="1"/>
  <c r="N17" i="281"/>
  <c r="N29" i="281" s="1"/>
  <c r="L17" i="281"/>
  <c r="K17" i="281"/>
  <c r="K29" i="281" s="1"/>
  <c r="J17" i="281"/>
  <c r="J29" i="281" s="1"/>
  <c r="G17" i="281"/>
  <c r="F17" i="281"/>
  <c r="B17" i="281"/>
  <c r="P15" i="281"/>
  <c r="L15" i="281"/>
  <c r="H15" i="281"/>
  <c r="C27" i="281"/>
  <c r="D15" i="281"/>
  <c r="P14" i="281"/>
  <c r="L14" i="281"/>
  <c r="H14" i="281"/>
  <c r="H26" i="281" s="1"/>
  <c r="C26" i="281"/>
  <c r="B26" i="281"/>
  <c r="O13" i="281"/>
  <c r="O25" i="281" s="1"/>
  <c r="N13" i="281"/>
  <c r="N25" i="281" s="1"/>
  <c r="K13" i="281"/>
  <c r="K25" i="281" s="1"/>
  <c r="J13" i="281"/>
  <c r="G13" i="281"/>
  <c r="F13" i="281"/>
  <c r="C13" i="281"/>
  <c r="C25" i="281" s="1"/>
  <c r="N23" i="281"/>
  <c r="L11" i="281"/>
  <c r="L23" i="281" s="1"/>
  <c r="J23" i="281"/>
  <c r="N9" i="281"/>
  <c r="K22" i="281"/>
  <c r="J22" i="281"/>
  <c r="F9" i="281"/>
  <c r="G9" i="281"/>
  <c r="P36" i="283" l="1"/>
  <c r="L27" i="281"/>
  <c r="H11" i="283"/>
  <c r="P27" i="281"/>
  <c r="L11" i="283"/>
  <c r="P21" i="283"/>
  <c r="C46" i="281"/>
  <c r="H30" i="283"/>
  <c r="P32" i="283"/>
  <c r="N9" i="285"/>
  <c r="N43" i="281"/>
  <c r="N21" i="281" s="1"/>
  <c r="H14" i="283"/>
  <c r="O9" i="285"/>
  <c r="L18" i="285"/>
  <c r="L28" i="285"/>
  <c r="L31" i="285"/>
  <c r="P23" i="283"/>
  <c r="F25" i="281"/>
  <c r="G25" i="281"/>
  <c r="H27" i="281"/>
  <c r="P45" i="281"/>
  <c r="H44" i="281"/>
  <c r="H43" i="281" s="1"/>
  <c r="P26" i="283"/>
  <c r="B46" i="281"/>
  <c r="D46" i="281" s="1"/>
  <c r="L24" i="283"/>
  <c r="P24" i="283"/>
  <c r="L14" i="283"/>
  <c r="P30" i="283"/>
  <c r="H33" i="283"/>
  <c r="B45" i="281"/>
  <c r="P23" i="285"/>
  <c r="L48" i="281"/>
  <c r="P17" i="283"/>
  <c r="L25" i="283"/>
  <c r="H29" i="285"/>
  <c r="L13" i="285"/>
  <c r="L15" i="285"/>
  <c r="L25" i="285"/>
  <c r="L17" i="285"/>
  <c r="L27" i="285"/>
  <c r="L23" i="285"/>
  <c r="L21" i="285"/>
  <c r="F9" i="285"/>
  <c r="H11" i="285"/>
  <c r="H23" i="285"/>
  <c r="G9" i="285"/>
  <c r="H13" i="285"/>
  <c r="H15" i="285"/>
  <c r="H25" i="285"/>
  <c r="P16" i="283"/>
  <c r="N9" i="283"/>
  <c r="L16" i="283"/>
  <c r="L34" i="283"/>
  <c r="K9" i="283"/>
  <c r="L33" i="283"/>
  <c r="L36" i="283"/>
  <c r="H31" i="283"/>
  <c r="H29" i="283"/>
  <c r="H27" i="283"/>
  <c r="D21" i="283"/>
  <c r="H33" i="285"/>
  <c r="P22" i="285"/>
  <c r="P12" i="285"/>
  <c r="P14" i="285"/>
  <c r="P24" i="285"/>
  <c r="D13" i="285"/>
  <c r="H35" i="285"/>
  <c r="P16" i="285"/>
  <c r="P26" i="285"/>
  <c r="L35" i="285"/>
  <c r="P20" i="285"/>
  <c r="P18" i="285"/>
  <c r="P28" i="285"/>
  <c r="H32" i="285"/>
  <c r="J9" i="285"/>
  <c r="P11" i="285"/>
  <c r="K9" i="285"/>
  <c r="H34" i="285"/>
  <c r="P21" i="285"/>
  <c r="P13" i="285"/>
  <c r="P15" i="285"/>
  <c r="P25" i="285"/>
  <c r="L34" i="285"/>
  <c r="H36" i="285"/>
  <c r="P17" i="285"/>
  <c r="P27" i="285"/>
  <c r="P9" i="284"/>
  <c r="H34" i="283"/>
  <c r="H17" i="283"/>
  <c r="H19" i="283"/>
  <c r="P27" i="283"/>
  <c r="P29" i="283"/>
  <c r="P31" i="283"/>
  <c r="L17" i="283"/>
  <c r="L19" i="283"/>
  <c r="H36" i="283"/>
  <c r="P33" i="283"/>
  <c r="O9" i="283"/>
  <c r="P12" i="283"/>
  <c r="H21" i="283"/>
  <c r="H23" i="283"/>
  <c r="L31" i="283"/>
  <c r="L21" i="283"/>
  <c r="L30" i="283"/>
  <c r="H18" i="283"/>
  <c r="P11" i="283"/>
  <c r="H20" i="283"/>
  <c r="G9" i="283"/>
  <c r="H22" i="283"/>
  <c r="H24" i="283"/>
  <c r="H22" i="285"/>
  <c r="D27" i="285"/>
  <c r="D53" i="285"/>
  <c r="D19" i="285"/>
  <c r="D46" i="285"/>
  <c r="D66" i="285"/>
  <c r="D69" i="285"/>
  <c r="H19" i="285"/>
  <c r="L44" i="285"/>
  <c r="L29" i="285"/>
  <c r="P44" i="285"/>
  <c r="H44" i="285"/>
  <c r="D64" i="285"/>
  <c r="L16" i="285"/>
  <c r="D23" i="285"/>
  <c r="B28" i="285"/>
  <c r="L26" i="285"/>
  <c r="D35" i="285"/>
  <c r="L36" i="285"/>
  <c r="D21" i="284"/>
  <c r="D21" i="285" s="1"/>
  <c r="D22" i="284"/>
  <c r="D22" i="285" s="1"/>
  <c r="D29" i="284"/>
  <c r="D30" i="284"/>
  <c r="D30" i="285" s="1"/>
  <c r="D14" i="284"/>
  <c r="D14" i="285" s="1"/>
  <c r="D31" i="284"/>
  <c r="D15" i="284"/>
  <c r="D15" i="285" s="1"/>
  <c r="D24" i="284"/>
  <c r="D24" i="285" s="1"/>
  <c r="D32" i="284"/>
  <c r="D32" i="285" s="1"/>
  <c r="D12" i="284"/>
  <c r="D12" i="285" s="1"/>
  <c r="D17" i="284"/>
  <c r="D17" i="285" s="1"/>
  <c r="D25" i="284"/>
  <c r="D25" i="285" s="1"/>
  <c r="D33" i="284"/>
  <c r="D33" i="285" s="1"/>
  <c r="L32" i="283"/>
  <c r="P35" i="283"/>
  <c r="D60" i="283"/>
  <c r="D25" i="283" s="1"/>
  <c r="L29" i="283"/>
  <c r="D48" i="283"/>
  <c r="L12" i="283"/>
  <c r="P15" i="283"/>
  <c r="D68" i="283"/>
  <c r="L26" i="283"/>
  <c r="D64" i="283"/>
  <c r="P44" i="283"/>
  <c r="L23" i="283"/>
  <c r="D32" i="283"/>
  <c r="D49" i="283"/>
  <c r="D66" i="283"/>
  <c r="D31" i="283" s="1"/>
  <c r="D69" i="283"/>
  <c r="D34" i="283" s="1"/>
  <c r="D16" i="282"/>
  <c r="D16" i="283" s="1"/>
  <c r="D11" i="282"/>
  <c r="D12" i="282"/>
  <c r="D12" i="283" s="1"/>
  <c r="C21" i="283"/>
  <c r="H9" i="282"/>
  <c r="D18" i="282"/>
  <c r="D18" i="283" s="1"/>
  <c r="D19" i="282"/>
  <c r="D19" i="283" s="1"/>
  <c r="D23" i="282"/>
  <c r="D23" i="283" s="1"/>
  <c r="D26" i="282"/>
  <c r="D26" i="283" s="1"/>
  <c r="D28" i="282"/>
  <c r="D28" i="283" s="1"/>
  <c r="D29" i="282"/>
  <c r="D33" i="282"/>
  <c r="B34" i="283"/>
  <c r="D17" i="282"/>
  <c r="D24" i="282"/>
  <c r="D24" i="283" s="1"/>
  <c r="B26" i="283"/>
  <c r="H28" i="283"/>
  <c r="C44" i="281"/>
  <c r="L30" i="281"/>
  <c r="P44" i="281"/>
  <c r="P22" i="281" s="1"/>
  <c r="P53" i="281"/>
  <c r="P29" i="281" s="1"/>
  <c r="L44" i="281"/>
  <c r="L43" i="281" s="1"/>
  <c r="G22" i="281"/>
  <c r="H53" i="281"/>
  <c r="F29" i="281"/>
  <c r="G29" i="281"/>
  <c r="H30" i="281"/>
  <c r="O43" i="281"/>
  <c r="P48" i="281"/>
  <c r="J25" i="281"/>
  <c r="C45" i="281"/>
  <c r="C23" i="281" s="1"/>
  <c r="F43" i="281"/>
  <c r="F21" i="281" s="1"/>
  <c r="B44" i="281"/>
  <c r="P13" i="281"/>
  <c r="P11" i="281"/>
  <c r="P26" i="281"/>
  <c r="P10" i="281"/>
  <c r="D27" i="281"/>
  <c r="L29" i="281"/>
  <c r="H10" i="281"/>
  <c r="P9" i="281"/>
  <c r="K9" i="281"/>
  <c r="H13" i="281"/>
  <c r="H25" i="281" s="1"/>
  <c r="F22" i="281"/>
  <c r="B27" i="281"/>
  <c r="L26" i="281"/>
  <c r="G43" i="281"/>
  <c r="G21" i="281" s="1"/>
  <c r="H17" i="281"/>
  <c r="D18" i="281"/>
  <c r="D17" i="281" s="1"/>
  <c r="P30" i="281"/>
  <c r="K43" i="281"/>
  <c r="J43" i="281"/>
  <c r="C9" i="281"/>
  <c r="H12" i="285"/>
  <c r="H9" i="284"/>
  <c r="N22" i="281"/>
  <c r="K23" i="281"/>
  <c r="L9" i="284"/>
  <c r="L11" i="285"/>
  <c r="J9" i="281"/>
  <c r="S48" i="281" s="1"/>
  <c r="B13" i="281"/>
  <c r="L13" i="281"/>
  <c r="L25" i="281" s="1"/>
  <c r="O22" i="281"/>
  <c r="D45" i="281"/>
  <c r="C9" i="282"/>
  <c r="F9" i="283"/>
  <c r="P9" i="282"/>
  <c r="D35" i="283"/>
  <c r="C44" i="283"/>
  <c r="D52" i="283"/>
  <c r="B9" i="285"/>
  <c r="B53" i="281"/>
  <c r="B29" i="281" s="1"/>
  <c r="D54" i="281"/>
  <c r="D53" i="281" s="1"/>
  <c r="B14" i="283"/>
  <c r="D14" i="282"/>
  <c r="D15" i="282"/>
  <c r="D15" i="283" s="1"/>
  <c r="B15" i="283"/>
  <c r="P18" i="283"/>
  <c r="D36" i="283"/>
  <c r="P14" i="283"/>
  <c r="C29" i="283"/>
  <c r="H11" i="281"/>
  <c r="H23" i="281" s="1"/>
  <c r="C17" i="281"/>
  <c r="C29" i="281" s="1"/>
  <c r="B22" i="283"/>
  <c r="D22" i="282"/>
  <c r="D22" i="283" s="1"/>
  <c r="L44" i="283"/>
  <c r="H44" i="283"/>
  <c r="L27" i="283"/>
  <c r="O9" i="281"/>
  <c r="L10" i="281"/>
  <c r="D14" i="281"/>
  <c r="L9" i="282"/>
  <c r="D27" i="283"/>
  <c r="B48" i="281"/>
  <c r="D49" i="281"/>
  <c r="D48" i="281" s="1"/>
  <c r="D13" i="283"/>
  <c r="B30" i="283"/>
  <c r="D30" i="282"/>
  <c r="D30" i="283" s="1"/>
  <c r="B44" i="283"/>
  <c r="B9" i="283" s="1"/>
  <c r="D16" i="284"/>
  <c r="D16" i="285" s="1"/>
  <c r="B14" i="285"/>
  <c r="B22" i="285"/>
  <c r="B30" i="285"/>
  <c r="B23" i="283"/>
  <c r="B31" i="283"/>
  <c r="B11" i="285"/>
  <c r="B19" i="285"/>
  <c r="B27" i="285"/>
  <c r="B35" i="285"/>
  <c r="D18" i="284"/>
  <c r="D26" i="284"/>
  <c r="D26" i="285" s="1"/>
  <c r="D34" i="284"/>
  <c r="B25" i="283"/>
  <c r="B33" i="283"/>
  <c r="D46" i="283"/>
  <c r="D11" i="284"/>
  <c r="B13" i="285"/>
  <c r="B21" i="285"/>
  <c r="B29" i="285"/>
  <c r="C17" i="283"/>
  <c r="D20" i="284"/>
  <c r="D20" i="285" s="1"/>
  <c r="D28" i="284"/>
  <c r="D28" i="285" s="1"/>
  <c r="D36" i="284"/>
  <c r="D36" i="285" s="1"/>
  <c r="B11" i="283"/>
  <c r="B19" i="283"/>
  <c r="B27" i="283"/>
  <c r="C9" i="284"/>
  <c r="C9" i="285" s="1"/>
  <c r="W11" i="275"/>
  <c r="V11" i="275"/>
  <c r="S11" i="275"/>
  <c r="R11" i="275"/>
  <c r="O11" i="275"/>
  <c r="N11" i="275"/>
  <c r="N23" i="275" s="1"/>
  <c r="K11" i="275"/>
  <c r="K23" i="275" s="1"/>
  <c r="J11" i="275"/>
  <c r="G11" i="275"/>
  <c r="F11" i="275"/>
  <c r="C55" i="275"/>
  <c r="B55" i="275"/>
  <c r="C54" i="275"/>
  <c r="B54" i="275"/>
  <c r="C51" i="275"/>
  <c r="B51" i="275"/>
  <c r="D51" i="275" s="1"/>
  <c r="C50" i="275"/>
  <c r="B50" i="275"/>
  <c r="C49" i="275"/>
  <c r="B49" i="275"/>
  <c r="C18" i="275"/>
  <c r="C17" i="275" s="1"/>
  <c r="B18" i="275"/>
  <c r="C15" i="275"/>
  <c r="B15" i="275"/>
  <c r="C14" i="275"/>
  <c r="B14" i="275"/>
  <c r="X63" i="279"/>
  <c r="T63" i="279"/>
  <c r="P63" i="279"/>
  <c r="L63" i="279"/>
  <c r="H63" i="279"/>
  <c r="D63" i="279"/>
  <c r="X62" i="279"/>
  <c r="T62" i="279"/>
  <c r="P62" i="279"/>
  <c r="L62" i="279"/>
  <c r="H62" i="279"/>
  <c r="D62" i="279"/>
  <c r="X61" i="279"/>
  <c r="T61" i="279"/>
  <c r="P61" i="279"/>
  <c r="L61" i="279"/>
  <c r="H61" i="279"/>
  <c r="X60" i="279"/>
  <c r="T60" i="279"/>
  <c r="P60" i="279"/>
  <c r="L60" i="279"/>
  <c r="H60" i="279"/>
  <c r="D60" i="279"/>
  <c r="X59" i="279"/>
  <c r="T59" i="279"/>
  <c r="P59" i="279"/>
  <c r="L59" i="279"/>
  <c r="H59" i="279"/>
  <c r="D59" i="279"/>
  <c r="X58" i="279"/>
  <c r="T58" i="279"/>
  <c r="P58" i="279"/>
  <c r="L58" i="279"/>
  <c r="H58" i="279"/>
  <c r="D58" i="279"/>
  <c r="X57" i="279"/>
  <c r="T57" i="279"/>
  <c r="P57" i="279"/>
  <c r="L57" i="279"/>
  <c r="H57" i="279"/>
  <c r="D57" i="279"/>
  <c r="X56" i="279"/>
  <c r="T56" i="279"/>
  <c r="P56" i="279"/>
  <c r="L56" i="279"/>
  <c r="H56" i="279"/>
  <c r="X55" i="279"/>
  <c r="T55" i="279"/>
  <c r="P55" i="279"/>
  <c r="L55" i="279"/>
  <c r="H55" i="279"/>
  <c r="D55" i="279"/>
  <c r="X54" i="279"/>
  <c r="T54" i="279"/>
  <c r="P54" i="279"/>
  <c r="L54" i="279"/>
  <c r="H54" i="279"/>
  <c r="D54" i="279"/>
  <c r="X53" i="279"/>
  <c r="T53" i="279"/>
  <c r="P53" i="279"/>
  <c r="L53" i="279"/>
  <c r="H53" i="279"/>
  <c r="D53" i="279"/>
  <c r="X52" i="279"/>
  <c r="T52" i="279"/>
  <c r="P52" i="279"/>
  <c r="L52" i="279"/>
  <c r="H52" i="279"/>
  <c r="D52" i="279"/>
  <c r="X51" i="279"/>
  <c r="T51" i="279"/>
  <c r="P51" i="279"/>
  <c r="L51" i="279"/>
  <c r="H51" i="279"/>
  <c r="D51" i="279"/>
  <c r="X50" i="279"/>
  <c r="T50" i="279"/>
  <c r="P50" i="279"/>
  <c r="L50" i="279"/>
  <c r="H50" i="279"/>
  <c r="D50" i="279"/>
  <c r="X49" i="279"/>
  <c r="T49" i="279"/>
  <c r="P49" i="279"/>
  <c r="L49" i="279"/>
  <c r="H49" i="279"/>
  <c r="C18" i="279"/>
  <c r="D49" i="279"/>
  <c r="X48" i="279"/>
  <c r="T48" i="279"/>
  <c r="P48" i="279"/>
  <c r="L48" i="279"/>
  <c r="H48" i="279"/>
  <c r="D48" i="279"/>
  <c r="X47" i="279"/>
  <c r="T47" i="279"/>
  <c r="P47" i="279"/>
  <c r="L47" i="279"/>
  <c r="H47" i="279"/>
  <c r="D47" i="279"/>
  <c r="X46" i="279"/>
  <c r="T46" i="279"/>
  <c r="P46" i="279"/>
  <c r="L46" i="279"/>
  <c r="H46" i="279"/>
  <c r="D46" i="279"/>
  <c r="X45" i="279"/>
  <c r="T45" i="279"/>
  <c r="P45" i="279"/>
  <c r="L45" i="279"/>
  <c r="H45" i="279"/>
  <c r="D45" i="279"/>
  <c r="X44" i="279"/>
  <c r="T44" i="279"/>
  <c r="P44" i="279"/>
  <c r="L44" i="279"/>
  <c r="H44" i="279"/>
  <c r="D44" i="279"/>
  <c r="X43" i="279"/>
  <c r="T43" i="279"/>
  <c r="P43" i="279"/>
  <c r="L43" i="279"/>
  <c r="H43" i="279"/>
  <c r="D43" i="279"/>
  <c r="X42" i="279"/>
  <c r="T42" i="279"/>
  <c r="P42" i="279"/>
  <c r="L42" i="279"/>
  <c r="H42" i="279"/>
  <c r="B40" i="279"/>
  <c r="W40" i="279"/>
  <c r="V40" i="279"/>
  <c r="S40" i="279"/>
  <c r="R40" i="279"/>
  <c r="O40" i="279"/>
  <c r="N40" i="279"/>
  <c r="K40" i="279"/>
  <c r="J40" i="279"/>
  <c r="G40" i="279"/>
  <c r="F40" i="279"/>
  <c r="W32" i="279"/>
  <c r="V32" i="279"/>
  <c r="S32" i="279"/>
  <c r="R32" i="279"/>
  <c r="O32" i="279"/>
  <c r="N32" i="279"/>
  <c r="K32" i="279"/>
  <c r="J32" i="279"/>
  <c r="G32" i="279"/>
  <c r="F32" i="279"/>
  <c r="W31" i="279"/>
  <c r="V31" i="279"/>
  <c r="S31" i="279"/>
  <c r="R31" i="279"/>
  <c r="O31" i="279"/>
  <c r="N31" i="279"/>
  <c r="K31" i="279"/>
  <c r="J31" i="279"/>
  <c r="G31" i="279"/>
  <c r="F31" i="279"/>
  <c r="W30" i="279"/>
  <c r="V30" i="279"/>
  <c r="S30" i="279"/>
  <c r="R30" i="279"/>
  <c r="O30" i="279"/>
  <c r="N30" i="279"/>
  <c r="K30" i="279"/>
  <c r="J30" i="279"/>
  <c r="G30" i="279"/>
  <c r="F30" i="279"/>
  <c r="W29" i="279"/>
  <c r="V29" i="279"/>
  <c r="S29" i="279"/>
  <c r="R29" i="279"/>
  <c r="O29" i="279"/>
  <c r="N29" i="279"/>
  <c r="K29" i="279"/>
  <c r="J29" i="279"/>
  <c r="G29" i="279"/>
  <c r="F29" i="279"/>
  <c r="W28" i="279"/>
  <c r="V28" i="279"/>
  <c r="S28" i="279"/>
  <c r="R28" i="279"/>
  <c r="O28" i="279"/>
  <c r="N28" i="279"/>
  <c r="K28" i="279"/>
  <c r="J28" i="279"/>
  <c r="G28" i="279"/>
  <c r="F28" i="279"/>
  <c r="W27" i="279"/>
  <c r="V27" i="279"/>
  <c r="S27" i="279"/>
  <c r="R27" i="279"/>
  <c r="O27" i="279"/>
  <c r="N27" i="279"/>
  <c r="K27" i="279"/>
  <c r="J27" i="279"/>
  <c r="G27" i="279"/>
  <c r="F27" i="279"/>
  <c r="W26" i="279"/>
  <c r="V26" i="279"/>
  <c r="S26" i="279"/>
  <c r="R26" i="279"/>
  <c r="O26" i="279"/>
  <c r="N26" i="279"/>
  <c r="K26" i="279"/>
  <c r="J26" i="279"/>
  <c r="G26" i="279"/>
  <c r="F26" i="279"/>
  <c r="W25" i="279"/>
  <c r="V25" i="279"/>
  <c r="S25" i="279"/>
  <c r="R25" i="279"/>
  <c r="O25" i="279"/>
  <c r="N25" i="279"/>
  <c r="K25" i="279"/>
  <c r="J25" i="279"/>
  <c r="G25" i="279"/>
  <c r="F25" i="279"/>
  <c r="W24" i="279"/>
  <c r="V24" i="279"/>
  <c r="S24" i="279"/>
  <c r="R24" i="279"/>
  <c r="O24" i="279"/>
  <c r="N24" i="279"/>
  <c r="K24" i="279"/>
  <c r="J24" i="279"/>
  <c r="G24" i="279"/>
  <c r="F24" i="279"/>
  <c r="C24" i="279"/>
  <c r="W23" i="279"/>
  <c r="V23" i="279"/>
  <c r="S23" i="279"/>
  <c r="R23" i="279"/>
  <c r="O23" i="279"/>
  <c r="N23" i="279"/>
  <c r="K23" i="279"/>
  <c r="J23" i="279"/>
  <c r="G23" i="279"/>
  <c r="F23" i="279"/>
  <c r="W22" i="279"/>
  <c r="V22" i="279"/>
  <c r="S22" i="279"/>
  <c r="R22" i="279"/>
  <c r="O22" i="279"/>
  <c r="N22" i="279"/>
  <c r="K22" i="279"/>
  <c r="J22" i="279"/>
  <c r="G22" i="279"/>
  <c r="F22" i="279"/>
  <c r="W21" i="279"/>
  <c r="V21" i="279"/>
  <c r="S21" i="279"/>
  <c r="R21" i="279"/>
  <c r="O21" i="279"/>
  <c r="N21" i="279"/>
  <c r="K21" i="279"/>
  <c r="J21" i="279"/>
  <c r="G21" i="279"/>
  <c r="F21" i="279"/>
  <c r="W20" i="279"/>
  <c r="V20" i="279"/>
  <c r="S20" i="279"/>
  <c r="R20" i="279"/>
  <c r="O20" i="279"/>
  <c r="N20" i="279"/>
  <c r="K20" i="279"/>
  <c r="J20" i="279"/>
  <c r="G20" i="279"/>
  <c r="F20" i="279"/>
  <c r="W19" i="279"/>
  <c r="V19" i="279"/>
  <c r="S19" i="279"/>
  <c r="R19" i="279"/>
  <c r="O19" i="279"/>
  <c r="N19" i="279"/>
  <c r="K19" i="279"/>
  <c r="J19" i="279"/>
  <c r="G19" i="279"/>
  <c r="F19" i="279"/>
  <c r="W18" i="279"/>
  <c r="V18" i="279"/>
  <c r="S18" i="279"/>
  <c r="R18" i="279"/>
  <c r="O18" i="279"/>
  <c r="N18" i="279"/>
  <c r="K18" i="279"/>
  <c r="J18" i="279"/>
  <c r="G18" i="279"/>
  <c r="F18" i="279"/>
  <c r="W17" i="279"/>
  <c r="V17" i="279"/>
  <c r="S17" i="279"/>
  <c r="R17" i="279"/>
  <c r="O17" i="279"/>
  <c r="N17" i="279"/>
  <c r="K17" i="279"/>
  <c r="J17" i="279"/>
  <c r="G17" i="279"/>
  <c r="F17" i="279"/>
  <c r="W16" i="279"/>
  <c r="V16" i="279"/>
  <c r="S16" i="279"/>
  <c r="R16" i="279"/>
  <c r="O16" i="279"/>
  <c r="N16" i="279"/>
  <c r="K16" i="279"/>
  <c r="J16" i="279"/>
  <c r="G16" i="279"/>
  <c r="F16" i="279"/>
  <c r="W15" i="279"/>
  <c r="V15" i="279"/>
  <c r="S15" i="279"/>
  <c r="R15" i="279"/>
  <c r="O15" i="279"/>
  <c r="N15" i="279"/>
  <c r="K15" i="279"/>
  <c r="J15" i="279"/>
  <c r="G15" i="279"/>
  <c r="F15" i="279"/>
  <c r="W14" i="279"/>
  <c r="V14" i="279"/>
  <c r="S14" i="279"/>
  <c r="R14" i="279"/>
  <c r="O14" i="279"/>
  <c r="N14" i="279"/>
  <c r="K14" i="279"/>
  <c r="J14" i="279"/>
  <c r="G14" i="279"/>
  <c r="F14" i="279"/>
  <c r="W13" i="279"/>
  <c r="V13" i="279"/>
  <c r="S13" i="279"/>
  <c r="R13" i="279"/>
  <c r="O13" i="279"/>
  <c r="N13" i="279"/>
  <c r="K13" i="279"/>
  <c r="J13" i="279"/>
  <c r="G13" i="279"/>
  <c r="F13" i="279"/>
  <c r="W12" i="279"/>
  <c r="V12" i="279"/>
  <c r="S12" i="279"/>
  <c r="R12" i="279"/>
  <c r="O12" i="279"/>
  <c r="N12" i="279"/>
  <c r="K12" i="279"/>
  <c r="J12" i="279"/>
  <c r="G12" i="279"/>
  <c r="F12" i="279"/>
  <c r="W11" i="279"/>
  <c r="V11" i="279"/>
  <c r="S11" i="279"/>
  <c r="R11" i="279"/>
  <c r="O11" i="279"/>
  <c r="N11" i="279"/>
  <c r="K11" i="279"/>
  <c r="J11" i="279"/>
  <c r="G11" i="279"/>
  <c r="F11" i="279"/>
  <c r="X32" i="278"/>
  <c r="T32" i="278"/>
  <c r="T32" i="279" s="1"/>
  <c r="P32" i="278"/>
  <c r="P32" i="279" s="1"/>
  <c r="L32" i="278"/>
  <c r="H32" i="278"/>
  <c r="H32" i="279" s="1"/>
  <c r="C32" i="279"/>
  <c r="D32" i="278"/>
  <c r="X31" i="278"/>
  <c r="T31" i="278"/>
  <c r="P31" i="278"/>
  <c r="L31" i="278"/>
  <c r="L31" i="279" s="1"/>
  <c r="H31" i="278"/>
  <c r="X30" i="278"/>
  <c r="X30" i="279" s="1"/>
  <c r="T30" i="278"/>
  <c r="P30" i="278"/>
  <c r="P30" i="279" s="1"/>
  <c r="L30" i="278"/>
  <c r="H30" i="278"/>
  <c r="X29" i="278"/>
  <c r="T29" i="278"/>
  <c r="P29" i="278"/>
  <c r="P29" i="279" s="1"/>
  <c r="L29" i="278"/>
  <c r="L29" i="279" s="1"/>
  <c r="H29" i="278"/>
  <c r="C29" i="279"/>
  <c r="X28" i="278"/>
  <c r="T28" i="278"/>
  <c r="P28" i="278"/>
  <c r="L28" i="278"/>
  <c r="H28" i="278"/>
  <c r="H28" i="279" s="1"/>
  <c r="C28" i="279"/>
  <c r="X27" i="278"/>
  <c r="T27" i="278"/>
  <c r="P27" i="278"/>
  <c r="L27" i="278"/>
  <c r="H27" i="278"/>
  <c r="C27" i="279"/>
  <c r="B27" i="279"/>
  <c r="X26" i="278"/>
  <c r="X26" i="279" s="1"/>
  <c r="T26" i="278"/>
  <c r="P26" i="278"/>
  <c r="L26" i="278"/>
  <c r="H26" i="278"/>
  <c r="D26" i="278"/>
  <c r="C26" i="279"/>
  <c r="B26" i="279"/>
  <c r="X25" i="278"/>
  <c r="T25" i="278"/>
  <c r="P25" i="278"/>
  <c r="P25" i="279" s="1"/>
  <c r="L25" i="278"/>
  <c r="H25" i="278"/>
  <c r="D25" i="278"/>
  <c r="C25" i="279"/>
  <c r="B25" i="279"/>
  <c r="X24" i="278"/>
  <c r="X24" i="279" s="1"/>
  <c r="T24" i="278"/>
  <c r="T24" i="279" s="1"/>
  <c r="P24" i="278"/>
  <c r="L24" i="278"/>
  <c r="H24" i="278"/>
  <c r="D24" i="278"/>
  <c r="X23" i="278"/>
  <c r="T23" i="278"/>
  <c r="P23" i="278"/>
  <c r="L23" i="278"/>
  <c r="L23" i="279" s="1"/>
  <c r="H23" i="278"/>
  <c r="H23" i="279" s="1"/>
  <c r="D23" i="278"/>
  <c r="X22" i="278"/>
  <c r="T22" i="278"/>
  <c r="T22" i="279" s="1"/>
  <c r="P22" i="278"/>
  <c r="L22" i="278"/>
  <c r="H22" i="278"/>
  <c r="B22" i="279"/>
  <c r="X21" i="278"/>
  <c r="T21" i="278"/>
  <c r="P21" i="278"/>
  <c r="L21" i="278"/>
  <c r="L21" i="279" s="1"/>
  <c r="H21" i="278"/>
  <c r="H21" i="279" s="1"/>
  <c r="D21" i="278"/>
  <c r="X20" i="278"/>
  <c r="X20" i="279" s="1"/>
  <c r="T20" i="278"/>
  <c r="T20" i="279" s="1"/>
  <c r="P20" i="278"/>
  <c r="L20" i="278"/>
  <c r="H20" i="278"/>
  <c r="X19" i="278"/>
  <c r="T19" i="278"/>
  <c r="P19" i="278"/>
  <c r="L19" i="278"/>
  <c r="H19" i="278"/>
  <c r="B19" i="279"/>
  <c r="X18" i="278"/>
  <c r="T18" i="278"/>
  <c r="P18" i="278"/>
  <c r="L18" i="278"/>
  <c r="H18" i="278"/>
  <c r="D18" i="278"/>
  <c r="X17" i="278"/>
  <c r="T17" i="278"/>
  <c r="P17" i="278"/>
  <c r="L17" i="278"/>
  <c r="L17" i="279" s="1"/>
  <c r="H17" i="278"/>
  <c r="C17" i="279"/>
  <c r="D17" i="278"/>
  <c r="X16" i="278"/>
  <c r="X16" i="279" s="1"/>
  <c r="T16" i="278"/>
  <c r="P16" i="278"/>
  <c r="L16" i="278"/>
  <c r="H16" i="278"/>
  <c r="C16" i="279"/>
  <c r="B16" i="279"/>
  <c r="X15" i="278"/>
  <c r="T15" i="278"/>
  <c r="P15" i="278"/>
  <c r="L15" i="278"/>
  <c r="H15" i="278"/>
  <c r="C15" i="279"/>
  <c r="X14" i="278"/>
  <c r="X14" i="279" s="1"/>
  <c r="T14" i="278"/>
  <c r="P14" i="278"/>
  <c r="L14" i="278"/>
  <c r="H14" i="278"/>
  <c r="B14" i="279"/>
  <c r="X13" i="278"/>
  <c r="T13" i="278"/>
  <c r="P13" i="278"/>
  <c r="L13" i="278"/>
  <c r="L13" i="279" s="1"/>
  <c r="H13" i="278"/>
  <c r="C13" i="279"/>
  <c r="B13" i="279"/>
  <c r="X12" i="278"/>
  <c r="T12" i="278"/>
  <c r="P12" i="278"/>
  <c r="L12" i="278"/>
  <c r="H12" i="278"/>
  <c r="C12" i="279"/>
  <c r="D12" i="278"/>
  <c r="X11" i="278"/>
  <c r="T11" i="278"/>
  <c r="P11" i="278"/>
  <c r="L11" i="278"/>
  <c r="H11" i="278"/>
  <c r="W9" i="278"/>
  <c r="V9" i="278"/>
  <c r="V9" i="279" s="1"/>
  <c r="S9" i="278"/>
  <c r="R9" i="278"/>
  <c r="O9" i="278"/>
  <c r="N9" i="278"/>
  <c r="K9" i="278"/>
  <c r="J9" i="278"/>
  <c r="G9" i="278"/>
  <c r="F9" i="278"/>
  <c r="F9" i="279" s="1"/>
  <c r="X63" i="277"/>
  <c r="T63" i="277"/>
  <c r="P63" i="277"/>
  <c r="L63" i="277"/>
  <c r="H63" i="277"/>
  <c r="H32" i="277" s="1"/>
  <c r="C32" i="277"/>
  <c r="B32" i="277"/>
  <c r="X62" i="277"/>
  <c r="T62" i="277"/>
  <c r="P62" i="277"/>
  <c r="L62" i="277"/>
  <c r="H62" i="277"/>
  <c r="H31" i="277" s="1"/>
  <c r="C31" i="277"/>
  <c r="X61" i="277"/>
  <c r="T61" i="277"/>
  <c r="P61" i="277"/>
  <c r="L61" i="277"/>
  <c r="H61" i="277"/>
  <c r="C30" i="277"/>
  <c r="B30" i="277"/>
  <c r="X60" i="277"/>
  <c r="T60" i="277"/>
  <c r="P60" i="277"/>
  <c r="L60" i="277"/>
  <c r="H60" i="277"/>
  <c r="H29" i="277" s="1"/>
  <c r="C29" i="277"/>
  <c r="X59" i="277"/>
  <c r="T59" i="277"/>
  <c r="P59" i="277"/>
  <c r="L59" i="277"/>
  <c r="H59" i="277"/>
  <c r="X58" i="277"/>
  <c r="T58" i="277"/>
  <c r="P58" i="277"/>
  <c r="L58" i="277"/>
  <c r="H58" i="277"/>
  <c r="H27" i="277" s="1"/>
  <c r="C27" i="277"/>
  <c r="X57" i="277"/>
  <c r="T57" i="277"/>
  <c r="P57" i="277"/>
  <c r="L57" i="277"/>
  <c r="H57" i="277"/>
  <c r="B26" i="277"/>
  <c r="X56" i="277"/>
  <c r="T56" i="277"/>
  <c r="P56" i="277"/>
  <c r="L56" i="277"/>
  <c r="H56" i="277"/>
  <c r="H25" i="277" s="1"/>
  <c r="B25" i="277"/>
  <c r="X55" i="277"/>
  <c r="T55" i="277"/>
  <c r="P55" i="277"/>
  <c r="L55" i="277"/>
  <c r="H55" i="277"/>
  <c r="X54" i="277"/>
  <c r="T54" i="277"/>
  <c r="P54" i="277"/>
  <c r="L54" i="277"/>
  <c r="H54" i="277"/>
  <c r="H23" i="277" s="1"/>
  <c r="C23" i="277"/>
  <c r="B23" i="277"/>
  <c r="X53" i="277"/>
  <c r="T53" i="277"/>
  <c r="P53" i="277"/>
  <c r="L53" i="277"/>
  <c r="H53" i="277"/>
  <c r="C22" i="277"/>
  <c r="B22" i="277"/>
  <c r="X52" i="277"/>
  <c r="T52" i="277"/>
  <c r="P52" i="277"/>
  <c r="L52" i="277"/>
  <c r="H52" i="277"/>
  <c r="H21" i="277" s="1"/>
  <c r="X51" i="277"/>
  <c r="T51" i="277"/>
  <c r="P51" i="277"/>
  <c r="L51" i="277"/>
  <c r="H51" i="277"/>
  <c r="C20" i="277"/>
  <c r="X50" i="277"/>
  <c r="T50" i="277"/>
  <c r="P50" i="277"/>
  <c r="L50" i="277"/>
  <c r="H50" i="277"/>
  <c r="H19" i="277" s="1"/>
  <c r="X49" i="277"/>
  <c r="T49" i="277"/>
  <c r="P49" i="277"/>
  <c r="L49" i="277"/>
  <c r="H49" i="277"/>
  <c r="C18" i="277"/>
  <c r="X48" i="277"/>
  <c r="T48" i="277"/>
  <c r="P48" i="277"/>
  <c r="L48" i="277"/>
  <c r="H48" i="277"/>
  <c r="H17" i="277" s="1"/>
  <c r="X47" i="277"/>
  <c r="T47" i="277"/>
  <c r="P47" i="277"/>
  <c r="L47" i="277"/>
  <c r="H47" i="277"/>
  <c r="H16" i="277" s="1"/>
  <c r="X46" i="277"/>
  <c r="T46" i="277"/>
  <c r="P46" i="277"/>
  <c r="L46" i="277"/>
  <c r="H46" i="277"/>
  <c r="H15" i="277" s="1"/>
  <c r="X45" i="277"/>
  <c r="T45" i="277"/>
  <c r="P45" i="277"/>
  <c r="L45" i="277"/>
  <c r="H45" i="277"/>
  <c r="X44" i="277"/>
  <c r="T44" i="277"/>
  <c r="P44" i="277"/>
  <c r="L44" i="277"/>
  <c r="H44" i="277"/>
  <c r="B13" i="277"/>
  <c r="X43" i="277"/>
  <c r="T43" i="277"/>
  <c r="P43" i="277"/>
  <c r="L43" i="277"/>
  <c r="H43" i="277"/>
  <c r="C12" i="277"/>
  <c r="X42" i="277"/>
  <c r="T42" i="277"/>
  <c r="P42" i="277"/>
  <c r="L42" i="277"/>
  <c r="H42" i="277"/>
  <c r="B11" i="277"/>
  <c r="W40" i="277"/>
  <c r="V40" i="277"/>
  <c r="S40" i="277"/>
  <c r="R40" i="277"/>
  <c r="O40" i="277"/>
  <c r="N40" i="277"/>
  <c r="K40" i="277"/>
  <c r="J40" i="277"/>
  <c r="G40" i="277"/>
  <c r="F40" i="277"/>
  <c r="W32" i="277"/>
  <c r="V32" i="277"/>
  <c r="S32" i="277"/>
  <c r="R32" i="277"/>
  <c r="O32" i="277"/>
  <c r="N32" i="277"/>
  <c r="K32" i="277"/>
  <c r="J32" i="277"/>
  <c r="G32" i="277"/>
  <c r="F32" i="277"/>
  <c r="W31" i="277"/>
  <c r="V31" i="277"/>
  <c r="S31" i="277"/>
  <c r="R31" i="277"/>
  <c r="O31" i="277"/>
  <c r="N31" i="277"/>
  <c r="K31" i="277"/>
  <c r="J31" i="277"/>
  <c r="G31" i="277"/>
  <c r="F31" i="277"/>
  <c r="W30" i="277"/>
  <c r="V30" i="277"/>
  <c r="S30" i="277"/>
  <c r="R30" i="277"/>
  <c r="O30" i="277"/>
  <c r="N30" i="277"/>
  <c r="K30" i="277"/>
  <c r="J30" i="277"/>
  <c r="G30" i="277"/>
  <c r="F30" i="277"/>
  <c r="W29" i="277"/>
  <c r="V29" i="277"/>
  <c r="S29" i="277"/>
  <c r="R29" i="277"/>
  <c r="O29" i="277"/>
  <c r="N29" i="277"/>
  <c r="K29" i="277"/>
  <c r="J29" i="277"/>
  <c r="G29" i="277"/>
  <c r="F29" i="277"/>
  <c r="W28" i="277"/>
  <c r="V28" i="277"/>
  <c r="S28" i="277"/>
  <c r="R28" i="277"/>
  <c r="O28" i="277"/>
  <c r="N28" i="277"/>
  <c r="K28" i="277"/>
  <c r="J28" i="277"/>
  <c r="G28" i="277"/>
  <c r="F28" i="277"/>
  <c r="W27" i="277"/>
  <c r="V27" i="277"/>
  <c r="S27" i="277"/>
  <c r="R27" i="277"/>
  <c r="O27" i="277"/>
  <c r="N27" i="277"/>
  <c r="K27" i="277"/>
  <c r="J27" i="277"/>
  <c r="G27" i="277"/>
  <c r="F27" i="277"/>
  <c r="W26" i="277"/>
  <c r="V26" i="277"/>
  <c r="S26" i="277"/>
  <c r="R26" i="277"/>
  <c r="O26" i="277"/>
  <c r="N26" i="277"/>
  <c r="K26" i="277"/>
  <c r="J26" i="277"/>
  <c r="G26" i="277"/>
  <c r="F26" i="277"/>
  <c r="W25" i="277"/>
  <c r="V25" i="277"/>
  <c r="S25" i="277"/>
  <c r="R25" i="277"/>
  <c r="O25" i="277"/>
  <c r="N25" i="277"/>
  <c r="K25" i="277"/>
  <c r="J25" i="277"/>
  <c r="G25" i="277"/>
  <c r="F25" i="277"/>
  <c r="W24" i="277"/>
  <c r="V24" i="277"/>
  <c r="S24" i="277"/>
  <c r="R24" i="277"/>
  <c r="O24" i="277"/>
  <c r="N24" i="277"/>
  <c r="K24" i="277"/>
  <c r="J24" i="277"/>
  <c r="G24" i="277"/>
  <c r="F24" i="277"/>
  <c r="W23" i="277"/>
  <c r="V23" i="277"/>
  <c r="S23" i="277"/>
  <c r="R23" i="277"/>
  <c r="O23" i="277"/>
  <c r="N23" i="277"/>
  <c r="K23" i="277"/>
  <c r="J23" i="277"/>
  <c r="G23" i="277"/>
  <c r="F23" i="277"/>
  <c r="W22" i="277"/>
  <c r="V22" i="277"/>
  <c r="S22" i="277"/>
  <c r="R22" i="277"/>
  <c r="O22" i="277"/>
  <c r="N22" i="277"/>
  <c r="K22" i="277"/>
  <c r="J22" i="277"/>
  <c r="G22" i="277"/>
  <c r="F22" i="277"/>
  <c r="W21" i="277"/>
  <c r="V21" i="277"/>
  <c r="S21" i="277"/>
  <c r="R21" i="277"/>
  <c r="O21" i="277"/>
  <c r="N21" i="277"/>
  <c r="K21" i="277"/>
  <c r="J21" i="277"/>
  <c r="G21" i="277"/>
  <c r="F21" i="277"/>
  <c r="W20" i="277"/>
  <c r="V20" i="277"/>
  <c r="S20" i="277"/>
  <c r="R20" i="277"/>
  <c r="O20" i="277"/>
  <c r="N20" i="277"/>
  <c r="K20" i="277"/>
  <c r="J20" i="277"/>
  <c r="G20" i="277"/>
  <c r="F20" i="277"/>
  <c r="W19" i="277"/>
  <c r="V19" i="277"/>
  <c r="S19" i="277"/>
  <c r="R19" i="277"/>
  <c r="O19" i="277"/>
  <c r="N19" i="277"/>
  <c r="K19" i="277"/>
  <c r="J19" i="277"/>
  <c r="G19" i="277"/>
  <c r="F19" i="277"/>
  <c r="W18" i="277"/>
  <c r="V18" i="277"/>
  <c r="S18" i="277"/>
  <c r="R18" i="277"/>
  <c r="O18" i="277"/>
  <c r="N18" i="277"/>
  <c r="K18" i="277"/>
  <c r="J18" i="277"/>
  <c r="G18" i="277"/>
  <c r="F18" i="277"/>
  <c r="W17" i="277"/>
  <c r="V17" i="277"/>
  <c r="S17" i="277"/>
  <c r="R17" i="277"/>
  <c r="O17" i="277"/>
  <c r="N17" i="277"/>
  <c r="K17" i="277"/>
  <c r="J17" i="277"/>
  <c r="G17" i="277"/>
  <c r="F17" i="277"/>
  <c r="W16" i="277"/>
  <c r="V16" i="277"/>
  <c r="S16" i="277"/>
  <c r="R16" i="277"/>
  <c r="O16" i="277"/>
  <c r="N16" i="277"/>
  <c r="K16" i="277"/>
  <c r="J16" i="277"/>
  <c r="G16" i="277"/>
  <c r="F16" i="277"/>
  <c r="W15" i="277"/>
  <c r="V15" i="277"/>
  <c r="S15" i="277"/>
  <c r="R15" i="277"/>
  <c r="O15" i="277"/>
  <c r="N15" i="277"/>
  <c r="K15" i="277"/>
  <c r="J15" i="277"/>
  <c r="G15" i="277"/>
  <c r="F15" i="277"/>
  <c r="W14" i="277"/>
  <c r="V14" i="277"/>
  <c r="S14" i="277"/>
  <c r="R14" i="277"/>
  <c r="O14" i="277"/>
  <c r="N14" i="277"/>
  <c r="K14" i="277"/>
  <c r="J14" i="277"/>
  <c r="G14" i="277"/>
  <c r="F14" i="277"/>
  <c r="W13" i="277"/>
  <c r="V13" i="277"/>
  <c r="S13" i="277"/>
  <c r="R13" i="277"/>
  <c r="O13" i="277"/>
  <c r="N13" i="277"/>
  <c r="K13" i="277"/>
  <c r="J13" i="277"/>
  <c r="G13" i="277"/>
  <c r="F13" i="277"/>
  <c r="W12" i="277"/>
  <c r="V12" i="277"/>
  <c r="S12" i="277"/>
  <c r="R12" i="277"/>
  <c r="O12" i="277"/>
  <c r="N12" i="277"/>
  <c r="K12" i="277"/>
  <c r="J12" i="277"/>
  <c r="G12" i="277"/>
  <c r="F12" i="277"/>
  <c r="W11" i="277"/>
  <c r="V11" i="277"/>
  <c r="S11" i="277"/>
  <c r="R11" i="277"/>
  <c r="O11" i="277"/>
  <c r="N11" i="277"/>
  <c r="K11" i="277"/>
  <c r="J11" i="277"/>
  <c r="G11" i="277"/>
  <c r="F11" i="277"/>
  <c r="X32" i="276"/>
  <c r="T32" i="276"/>
  <c r="T32" i="277" s="1"/>
  <c r="P32" i="276"/>
  <c r="L32" i="276"/>
  <c r="X31" i="276"/>
  <c r="T31" i="276"/>
  <c r="P31" i="276"/>
  <c r="L31" i="276"/>
  <c r="X30" i="276"/>
  <c r="X30" i="277" s="1"/>
  <c r="T30" i="276"/>
  <c r="P30" i="276"/>
  <c r="L30" i="276"/>
  <c r="H30" i="277"/>
  <c r="X29" i="276"/>
  <c r="X29" i="277" s="1"/>
  <c r="T29" i="276"/>
  <c r="P29" i="276"/>
  <c r="L29" i="276"/>
  <c r="X28" i="276"/>
  <c r="X28" i="277" s="1"/>
  <c r="T28" i="276"/>
  <c r="T28" i="277" s="1"/>
  <c r="P28" i="276"/>
  <c r="L28" i="276"/>
  <c r="H28" i="277"/>
  <c r="C28" i="277"/>
  <c r="X27" i="276"/>
  <c r="T27" i="276"/>
  <c r="T27" i="277" s="1"/>
  <c r="P27" i="276"/>
  <c r="L27" i="276"/>
  <c r="X26" i="276"/>
  <c r="X26" i="277" s="1"/>
  <c r="T26" i="276"/>
  <c r="P26" i="276"/>
  <c r="L26" i="276"/>
  <c r="H26" i="277"/>
  <c r="C26" i="277"/>
  <c r="X25" i="276"/>
  <c r="X25" i="277" s="1"/>
  <c r="T25" i="276"/>
  <c r="T25" i="277" s="1"/>
  <c r="P25" i="276"/>
  <c r="L25" i="276"/>
  <c r="C25" i="277"/>
  <c r="X24" i="276"/>
  <c r="T24" i="276"/>
  <c r="P24" i="276"/>
  <c r="L24" i="276"/>
  <c r="H24" i="277"/>
  <c r="C24" i="277"/>
  <c r="X23" i="276"/>
  <c r="T23" i="276"/>
  <c r="P23" i="276"/>
  <c r="L23" i="276"/>
  <c r="X22" i="276"/>
  <c r="T22" i="276"/>
  <c r="P22" i="276"/>
  <c r="L22" i="276"/>
  <c r="H22" i="277"/>
  <c r="X21" i="276"/>
  <c r="T21" i="276"/>
  <c r="P21" i="276"/>
  <c r="L21" i="276"/>
  <c r="C21" i="277"/>
  <c r="X20" i="276"/>
  <c r="T20" i="276"/>
  <c r="P20" i="276"/>
  <c r="L20" i="276"/>
  <c r="H20" i="277"/>
  <c r="X19" i="276"/>
  <c r="T19" i="276"/>
  <c r="P19" i="276"/>
  <c r="L19" i="276"/>
  <c r="C19" i="277"/>
  <c r="X18" i="276"/>
  <c r="T18" i="276"/>
  <c r="P18" i="276"/>
  <c r="L18" i="276"/>
  <c r="H18" i="277"/>
  <c r="X17" i="276"/>
  <c r="T17" i="276"/>
  <c r="P17" i="276"/>
  <c r="L17" i="276"/>
  <c r="X16" i="276"/>
  <c r="T16" i="276"/>
  <c r="P16" i="276"/>
  <c r="L16" i="276"/>
  <c r="X15" i="276"/>
  <c r="T15" i="276"/>
  <c r="P15" i="276"/>
  <c r="L15" i="276"/>
  <c r="X14" i="276"/>
  <c r="T14" i="276"/>
  <c r="P14" i="276"/>
  <c r="L14" i="276"/>
  <c r="H14" i="277"/>
  <c r="X13" i="276"/>
  <c r="X13" i="277" s="1"/>
  <c r="T13" i="276"/>
  <c r="P13" i="276"/>
  <c r="L13" i="276"/>
  <c r="H13" i="277"/>
  <c r="X12" i="276"/>
  <c r="T12" i="276"/>
  <c r="P12" i="276"/>
  <c r="L12" i="276"/>
  <c r="X11" i="276"/>
  <c r="T11" i="276"/>
  <c r="P11" i="276"/>
  <c r="L11" i="276"/>
  <c r="C11" i="277"/>
  <c r="W9" i="276"/>
  <c r="V9" i="276"/>
  <c r="S9" i="276"/>
  <c r="R9" i="276"/>
  <c r="O9" i="276"/>
  <c r="N9" i="276"/>
  <c r="N9" i="277" s="1"/>
  <c r="K9" i="276"/>
  <c r="J9" i="276"/>
  <c r="G9" i="276"/>
  <c r="F9" i="276"/>
  <c r="X55" i="275"/>
  <c r="T55" i="275"/>
  <c r="P55" i="275"/>
  <c r="L55" i="275"/>
  <c r="H55" i="275"/>
  <c r="X54" i="275"/>
  <c r="T54" i="275"/>
  <c r="T53" i="275" s="1"/>
  <c r="P54" i="275"/>
  <c r="L54" i="275"/>
  <c r="H54" i="275"/>
  <c r="C53" i="275"/>
  <c r="W53" i="275"/>
  <c r="V53" i="275"/>
  <c r="S53" i="275"/>
  <c r="R53" i="275"/>
  <c r="O53" i="275"/>
  <c r="N53" i="275"/>
  <c r="K53" i="275"/>
  <c r="J53" i="275"/>
  <c r="G53" i="275"/>
  <c r="F53" i="275"/>
  <c r="X51" i="275"/>
  <c r="X46" i="275" s="1"/>
  <c r="T51" i="275"/>
  <c r="T46" i="275" s="1"/>
  <c r="P51" i="275"/>
  <c r="P46" i="275" s="1"/>
  <c r="L51" i="275"/>
  <c r="L46" i="275" s="1"/>
  <c r="H51" i="275"/>
  <c r="H46" i="275" s="1"/>
  <c r="X50" i="275"/>
  <c r="T50" i="275"/>
  <c r="T45" i="275" s="1"/>
  <c r="P50" i="275"/>
  <c r="L50" i="275"/>
  <c r="H50" i="275"/>
  <c r="X49" i="275"/>
  <c r="T49" i="275"/>
  <c r="P49" i="275"/>
  <c r="P44" i="275" s="1"/>
  <c r="L49" i="275"/>
  <c r="H49" i="275"/>
  <c r="H44" i="275" s="1"/>
  <c r="W48" i="275"/>
  <c r="V48" i="275"/>
  <c r="S48" i="275"/>
  <c r="R48" i="275"/>
  <c r="O48" i="275"/>
  <c r="N48" i="275"/>
  <c r="K48" i="275"/>
  <c r="J48" i="275"/>
  <c r="G48" i="275"/>
  <c r="F48" i="275"/>
  <c r="W46" i="275"/>
  <c r="V46" i="275"/>
  <c r="S46" i="275"/>
  <c r="R46" i="275"/>
  <c r="O46" i="275"/>
  <c r="N46" i="275"/>
  <c r="K46" i="275"/>
  <c r="J46" i="275"/>
  <c r="G46" i="275"/>
  <c r="F46" i="275"/>
  <c r="W45" i="275"/>
  <c r="V45" i="275"/>
  <c r="S45" i="275"/>
  <c r="R45" i="275"/>
  <c r="O45" i="275"/>
  <c r="N45" i="275"/>
  <c r="K45" i="275"/>
  <c r="J45" i="275"/>
  <c r="G45" i="275"/>
  <c r="F45" i="275"/>
  <c r="F23" i="275" s="1"/>
  <c r="W44" i="275"/>
  <c r="V44" i="275"/>
  <c r="S44" i="275"/>
  <c r="R44" i="275"/>
  <c r="O44" i="275"/>
  <c r="N44" i="275"/>
  <c r="K44" i="275"/>
  <c r="J44" i="275"/>
  <c r="G44" i="275"/>
  <c r="F44" i="275"/>
  <c r="W30" i="275"/>
  <c r="V30" i="275"/>
  <c r="S30" i="275"/>
  <c r="R30" i="275"/>
  <c r="O30" i="275"/>
  <c r="N30" i="275"/>
  <c r="K30" i="275"/>
  <c r="J30" i="275"/>
  <c r="G30" i="275"/>
  <c r="F30" i="275"/>
  <c r="W27" i="275"/>
  <c r="V27" i="275"/>
  <c r="S27" i="275"/>
  <c r="R27" i="275"/>
  <c r="O27" i="275"/>
  <c r="N27" i="275"/>
  <c r="K27" i="275"/>
  <c r="J27" i="275"/>
  <c r="G27" i="275"/>
  <c r="F27" i="275"/>
  <c r="W26" i="275"/>
  <c r="V26" i="275"/>
  <c r="S26" i="275"/>
  <c r="R26" i="275"/>
  <c r="O26" i="275"/>
  <c r="N26" i="275"/>
  <c r="K26" i="275"/>
  <c r="J26" i="275"/>
  <c r="G26" i="275"/>
  <c r="F26" i="275"/>
  <c r="X18" i="275"/>
  <c r="T18" i="275"/>
  <c r="P18" i="275"/>
  <c r="L18" i="275"/>
  <c r="H18" i="275"/>
  <c r="B17" i="275"/>
  <c r="W17" i="275"/>
  <c r="V17" i="275"/>
  <c r="S17" i="275"/>
  <c r="R17" i="275"/>
  <c r="O17" i="275"/>
  <c r="N17" i="275"/>
  <c r="N29" i="275" s="1"/>
  <c r="K17" i="275"/>
  <c r="J17" i="275"/>
  <c r="G17" i="275"/>
  <c r="F17" i="275"/>
  <c r="X15" i="275"/>
  <c r="T15" i="275"/>
  <c r="P15" i="275"/>
  <c r="P11" i="275" s="1"/>
  <c r="L15" i="275"/>
  <c r="L11" i="275" s="1"/>
  <c r="H15" i="275"/>
  <c r="H27" i="275" s="1"/>
  <c r="X14" i="275"/>
  <c r="X10" i="275" s="1"/>
  <c r="T14" i="275"/>
  <c r="P14" i="275"/>
  <c r="L14" i="275"/>
  <c r="H14" i="275"/>
  <c r="W13" i="275"/>
  <c r="V13" i="275"/>
  <c r="S13" i="275"/>
  <c r="R13" i="275"/>
  <c r="O13" i="275"/>
  <c r="N13" i="275"/>
  <c r="N25" i="275" s="1"/>
  <c r="K13" i="275"/>
  <c r="J13" i="275"/>
  <c r="G13" i="275"/>
  <c r="F13" i="275"/>
  <c r="W23" i="275"/>
  <c r="W10" i="275"/>
  <c r="V10" i="275"/>
  <c r="S10" i="275"/>
  <c r="R10" i="275"/>
  <c r="O10" i="275"/>
  <c r="N10" i="275"/>
  <c r="K10" i="275"/>
  <c r="J10" i="275"/>
  <c r="G10" i="275"/>
  <c r="F10" i="275"/>
  <c r="AA11" i="264"/>
  <c r="Z11" i="264"/>
  <c r="W11" i="264"/>
  <c r="V11" i="264"/>
  <c r="S11" i="264"/>
  <c r="R11" i="264"/>
  <c r="O11" i="264"/>
  <c r="N11" i="264"/>
  <c r="K11" i="264"/>
  <c r="J11" i="264"/>
  <c r="G11" i="264"/>
  <c r="F11" i="264"/>
  <c r="X16" i="277" l="1"/>
  <c r="X32" i="277"/>
  <c r="J9" i="279"/>
  <c r="H22" i="281"/>
  <c r="T13" i="279"/>
  <c r="T15" i="279"/>
  <c r="P23" i="279"/>
  <c r="X14" i="277"/>
  <c r="T23" i="279"/>
  <c r="H31" i="279"/>
  <c r="O25" i="275"/>
  <c r="W29" i="275"/>
  <c r="W43" i="275"/>
  <c r="O9" i="277"/>
  <c r="T19" i="279"/>
  <c r="X21" i="279"/>
  <c r="X23" i="279"/>
  <c r="P43" i="281"/>
  <c r="V22" i="275"/>
  <c r="R25" i="275"/>
  <c r="X12" i="277"/>
  <c r="X17" i="277"/>
  <c r="R9" i="279"/>
  <c r="L12" i="279"/>
  <c r="X19" i="279"/>
  <c r="D24" i="279"/>
  <c r="R48" i="281"/>
  <c r="P21" i="281"/>
  <c r="H53" i="275"/>
  <c r="P23" i="281"/>
  <c r="H30" i="275"/>
  <c r="X15" i="277"/>
  <c r="L16" i="279"/>
  <c r="H18" i="279"/>
  <c r="T14" i="279"/>
  <c r="L18" i="279"/>
  <c r="P20" i="279"/>
  <c r="P22" i="279"/>
  <c r="P24" i="279"/>
  <c r="T27" i="279"/>
  <c r="L14" i="279"/>
  <c r="H22" i="279"/>
  <c r="F29" i="275"/>
  <c r="X31" i="277"/>
  <c r="L22" i="279"/>
  <c r="T29" i="277"/>
  <c r="P9" i="285"/>
  <c r="P9" i="283"/>
  <c r="L9" i="285"/>
  <c r="D44" i="285"/>
  <c r="D18" i="285"/>
  <c r="D33" i="283"/>
  <c r="H9" i="283"/>
  <c r="D29" i="285"/>
  <c r="D34" i="285"/>
  <c r="H9" i="285"/>
  <c r="D31" i="285"/>
  <c r="D14" i="283"/>
  <c r="C9" i="283"/>
  <c r="D29" i="283"/>
  <c r="D17" i="283"/>
  <c r="O21" i="281"/>
  <c r="K21" i="281"/>
  <c r="H29" i="281"/>
  <c r="C43" i="281"/>
  <c r="C21" i="281" s="1"/>
  <c r="P25" i="281"/>
  <c r="D29" i="281"/>
  <c r="J21" i="281"/>
  <c r="D44" i="281"/>
  <c r="D43" i="281" s="1"/>
  <c r="D11" i="281"/>
  <c r="X27" i="279"/>
  <c r="D12" i="279"/>
  <c r="P18" i="279"/>
  <c r="L32" i="279"/>
  <c r="L26" i="279"/>
  <c r="H15" i="279"/>
  <c r="H25" i="279"/>
  <c r="T16" i="279"/>
  <c r="H19" i="279"/>
  <c r="L27" i="279"/>
  <c r="T28" i="279"/>
  <c r="N9" i="279"/>
  <c r="T12" i="279"/>
  <c r="P12" i="279"/>
  <c r="X17" i="279"/>
  <c r="H11" i="279"/>
  <c r="P17" i="279"/>
  <c r="S9" i="279"/>
  <c r="X11" i="279"/>
  <c r="O9" i="279"/>
  <c r="X12" i="279"/>
  <c r="H17" i="279"/>
  <c r="P11" i="279"/>
  <c r="T31" i="279"/>
  <c r="L11" i="279"/>
  <c r="L19" i="279"/>
  <c r="X25" i="279"/>
  <c r="P31" i="279"/>
  <c r="L30" i="279"/>
  <c r="H14" i="279"/>
  <c r="H27" i="279"/>
  <c r="X29" i="279"/>
  <c r="H26" i="279"/>
  <c r="H13" i="279"/>
  <c r="X15" i="279"/>
  <c r="T21" i="279"/>
  <c r="L24" i="279"/>
  <c r="X28" i="279"/>
  <c r="H30" i="279"/>
  <c r="X32" i="279"/>
  <c r="T29" i="279"/>
  <c r="L15" i="279"/>
  <c r="H20" i="279"/>
  <c r="P21" i="279"/>
  <c r="X22" i="279"/>
  <c r="G9" i="279"/>
  <c r="W9" i="279"/>
  <c r="T25" i="279"/>
  <c r="T9" i="278"/>
  <c r="K9" i="279"/>
  <c r="H12" i="279"/>
  <c r="P13" i="279"/>
  <c r="T30" i="279"/>
  <c r="X31" i="279"/>
  <c r="H24" i="279"/>
  <c r="P28" i="279"/>
  <c r="T40" i="279"/>
  <c r="D21" i="279"/>
  <c r="C22" i="279"/>
  <c r="L25" i="279"/>
  <c r="P27" i="279"/>
  <c r="P16" i="279"/>
  <c r="T17" i="279"/>
  <c r="C21" i="279"/>
  <c r="P26" i="279"/>
  <c r="B18" i="279"/>
  <c r="C20" i="279"/>
  <c r="D61" i="279"/>
  <c r="P15" i="279"/>
  <c r="C19" i="279"/>
  <c r="D56" i="279"/>
  <c r="D25" i="279" s="1"/>
  <c r="P14" i="279"/>
  <c r="D18" i="279"/>
  <c r="D29" i="278"/>
  <c r="D29" i="279" s="1"/>
  <c r="D30" i="278"/>
  <c r="D31" i="278"/>
  <c r="D31" i="279" s="1"/>
  <c r="B24" i="279"/>
  <c r="D13" i="278"/>
  <c r="D13" i="279" s="1"/>
  <c r="C31" i="279"/>
  <c r="X13" i="279"/>
  <c r="H16" i="279"/>
  <c r="B29" i="279"/>
  <c r="T18" i="279"/>
  <c r="X9" i="278"/>
  <c r="X18" i="279"/>
  <c r="X27" i="277"/>
  <c r="T26" i="277"/>
  <c r="X11" i="277"/>
  <c r="D56" i="277"/>
  <c r="D57" i="277"/>
  <c r="J9" i="277"/>
  <c r="K9" i="277"/>
  <c r="D15" i="276"/>
  <c r="L12" i="277"/>
  <c r="L15" i="277"/>
  <c r="L16" i="277"/>
  <c r="L18" i="277"/>
  <c r="L19" i="277"/>
  <c r="L20" i="277"/>
  <c r="L21" i="277"/>
  <c r="L22" i="277"/>
  <c r="L23" i="277"/>
  <c r="L24" i="277"/>
  <c r="S9" i="277"/>
  <c r="L14" i="277"/>
  <c r="L17" i="277"/>
  <c r="D46" i="277"/>
  <c r="D47" i="277"/>
  <c r="D48" i="277"/>
  <c r="L13" i="277"/>
  <c r="P25" i="277"/>
  <c r="T13" i="277"/>
  <c r="T14" i="277"/>
  <c r="T15" i="277"/>
  <c r="T16" i="277"/>
  <c r="T18" i="277"/>
  <c r="T19" i="277"/>
  <c r="T20" i="277"/>
  <c r="T21" i="277"/>
  <c r="T22" i="277"/>
  <c r="T23" i="277"/>
  <c r="T24" i="277"/>
  <c r="D49" i="277"/>
  <c r="F9" i="277"/>
  <c r="V9" i="277"/>
  <c r="P11" i="277"/>
  <c r="P12" i="277"/>
  <c r="P13" i="277"/>
  <c r="P14" i="277"/>
  <c r="P15" i="277"/>
  <c r="P16" i="277"/>
  <c r="P17" i="277"/>
  <c r="L25" i="277"/>
  <c r="L26" i="277"/>
  <c r="L27" i="277"/>
  <c r="L28" i="277"/>
  <c r="L29" i="277"/>
  <c r="G9" i="277"/>
  <c r="W9" i="277"/>
  <c r="T12" i="277"/>
  <c r="P18" i="277"/>
  <c r="P19" i="277"/>
  <c r="P20" i="277"/>
  <c r="P21" i="277"/>
  <c r="P22" i="277"/>
  <c r="P23" i="277"/>
  <c r="P24" i="277"/>
  <c r="D43" i="277"/>
  <c r="D44" i="277"/>
  <c r="D50" i="277"/>
  <c r="D53" i="277"/>
  <c r="D59" i="277"/>
  <c r="D60" i="277"/>
  <c r="D61" i="277"/>
  <c r="D62" i="277"/>
  <c r="D63" i="277"/>
  <c r="L30" i="277"/>
  <c r="L31" i="277"/>
  <c r="X19" i="277"/>
  <c r="X24" i="277"/>
  <c r="D51" i="277"/>
  <c r="D52" i="277"/>
  <c r="D54" i="277"/>
  <c r="D55" i="277"/>
  <c r="B18" i="277"/>
  <c r="T40" i="277"/>
  <c r="X20" i="277"/>
  <c r="X40" i="277"/>
  <c r="X21" i="277"/>
  <c r="B16" i="277"/>
  <c r="B17" i="277"/>
  <c r="D58" i="277"/>
  <c r="P40" i="277"/>
  <c r="X18" i="277"/>
  <c r="X23" i="277"/>
  <c r="C13" i="277"/>
  <c r="C14" i="277"/>
  <c r="C15" i="277"/>
  <c r="C16" i="277"/>
  <c r="C17" i="277"/>
  <c r="P32" i="277"/>
  <c r="X22" i="277"/>
  <c r="R9" i="277"/>
  <c r="H12" i="277"/>
  <c r="P26" i="277"/>
  <c r="P27" i="277"/>
  <c r="P28" i="277"/>
  <c r="P29" i="277"/>
  <c r="T31" i="277"/>
  <c r="L32" i="277"/>
  <c r="D30" i="276"/>
  <c r="D23" i="276"/>
  <c r="D28" i="276"/>
  <c r="D29" i="276"/>
  <c r="D25" i="276"/>
  <c r="D22" i="276"/>
  <c r="B9" i="276"/>
  <c r="D16" i="276"/>
  <c r="D11" i="276"/>
  <c r="D17" i="276"/>
  <c r="D20" i="276"/>
  <c r="D21" i="276"/>
  <c r="B15" i="277"/>
  <c r="X30" i="275"/>
  <c r="S29" i="275"/>
  <c r="T44" i="275"/>
  <c r="S22" i="275"/>
  <c r="P53" i="275"/>
  <c r="O29" i="275"/>
  <c r="K29" i="275"/>
  <c r="D30" i="281"/>
  <c r="C22" i="281"/>
  <c r="L9" i="281"/>
  <c r="L21" i="281" s="1"/>
  <c r="L22" i="281"/>
  <c r="B9" i="281"/>
  <c r="B22" i="281"/>
  <c r="D10" i="281"/>
  <c r="B43" i="281"/>
  <c r="D9" i="284"/>
  <c r="D9" i="285" s="1"/>
  <c r="D11" i="285"/>
  <c r="D9" i="282"/>
  <c r="B23" i="281"/>
  <c r="D26" i="281"/>
  <c r="D13" i="281"/>
  <c r="D25" i="281" s="1"/>
  <c r="D44" i="283"/>
  <c r="B25" i="281"/>
  <c r="D11" i="283"/>
  <c r="T48" i="281"/>
  <c r="L9" i="283"/>
  <c r="D23" i="281"/>
  <c r="H9" i="281"/>
  <c r="H21" i="281" s="1"/>
  <c r="J29" i="275"/>
  <c r="W25" i="275"/>
  <c r="G25" i="275"/>
  <c r="B10" i="275"/>
  <c r="J25" i="275"/>
  <c r="H26" i="275"/>
  <c r="T27" i="275"/>
  <c r="B53" i="275"/>
  <c r="B29" i="275" s="1"/>
  <c r="C46" i="275"/>
  <c r="G29" i="275"/>
  <c r="V29" i="275"/>
  <c r="L44" i="275"/>
  <c r="H17" i="275"/>
  <c r="H29" i="275" s="1"/>
  <c r="B13" i="275"/>
  <c r="K25" i="275"/>
  <c r="L26" i="275"/>
  <c r="X27" i="275"/>
  <c r="P48" i="275"/>
  <c r="G22" i="275"/>
  <c r="L30" i="275"/>
  <c r="R29" i="275"/>
  <c r="T11" i="275"/>
  <c r="T23" i="275" s="1"/>
  <c r="O23" i="275"/>
  <c r="C11" i="275"/>
  <c r="L53" i="275"/>
  <c r="C13" i="275"/>
  <c r="O43" i="275"/>
  <c r="X11" i="275"/>
  <c r="R22" i="275"/>
  <c r="D50" i="275"/>
  <c r="C44" i="275"/>
  <c r="C27" i="275"/>
  <c r="R43" i="275"/>
  <c r="L45" i="275"/>
  <c r="B44" i="275"/>
  <c r="B45" i="275"/>
  <c r="B46" i="275"/>
  <c r="G43" i="275"/>
  <c r="L48" i="275"/>
  <c r="C45" i="275"/>
  <c r="W22" i="275"/>
  <c r="V25" i="275"/>
  <c r="C10" i="275"/>
  <c r="J22" i="275"/>
  <c r="B11" i="275"/>
  <c r="B48" i="275"/>
  <c r="T43" i="275"/>
  <c r="V23" i="275"/>
  <c r="J9" i="275"/>
  <c r="N43" i="275"/>
  <c r="K43" i="275"/>
  <c r="D55" i="275"/>
  <c r="S25" i="275"/>
  <c r="T13" i="275"/>
  <c r="T17" i="275"/>
  <c r="T29" i="275" s="1"/>
  <c r="X17" i="275"/>
  <c r="X48" i="275"/>
  <c r="S23" i="275"/>
  <c r="F25" i="275"/>
  <c r="S43" i="275"/>
  <c r="L10" i="275"/>
  <c r="T48" i="275"/>
  <c r="D49" i="275"/>
  <c r="X45" i="275"/>
  <c r="O22" i="275"/>
  <c r="J23" i="275"/>
  <c r="P45" i="275"/>
  <c r="P43" i="275" s="1"/>
  <c r="V43" i="275"/>
  <c r="H48" i="275"/>
  <c r="X13" i="275"/>
  <c r="D15" i="275"/>
  <c r="K22" i="275"/>
  <c r="B27" i="275"/>
  <c r="R23" i="275"/>
  <c r="V9" i="275"/>
  <c r="P13" i="275"/>
  <c r="P26" i="275"/>
  <c r="P10" i="275"/>
  <c r="C29" i="275"/>
  <c r="K9" i="275"/>
  <c r="N9" i="275"/>
  <c r="N22" i="275"/>
  <c r="L17" i="275"/>
  <c r="L29" i="275" s="1"/>
  <c r="H13" i="275"/>
  <c r="P30" i="275"/>
  <c r="P17" i="275"/>
  <c r="P29" i="275" s="1"/>
  <c r="H11" i="275"/>
  <c r="G23" i="275"/>
  <c r="L13" i="275"/>
  <c r="L27" i="275"/>
  <c r="P30" i="277"/>
  <c r="B20" i="279"/>
  <c r="D20" i="278"/>
  <c r="D20" i="279" s="1"/>
  <c r="D23" i="279"/>
  <c r="B21" i="279"/>
  <c r="T26" i="279"/>
  <c r="C40" i="279"/>
  <c r="W9" i="275"/>
  <c r="W21" i="275" s="1"/>
  <c r="T30" i="275"/>
  <c r="D54" i="275"/>
  <c r="B24" i="277"/>
  <c r="D24" i="276"/>
  <c r="T30" i="277"/>
  <c r="D19" i="278"/>
  <c r="D19" i="279" s="1"/>
  <c r="C23" i="279"/>
  <c r="B12" i="279"/>
  <c r="D42" i="279"/>
  <c r="D19" i="276"/>
  <c r="B19" i="277"/>
  <c r="F43" i="275"/>
  <c r="P9" i="276"/>
  <c r="C48" i="275"/>
  <c r="O9" i="275"/>
  <c r="C26" i="275"/>
  <c r="X26" i="275"/>
  <c r="B30" i="275"/>
  <c r="J43" i="275"/>
  <c r="X44" i="275"/>
  <c r="X53" i="275"/>
  <c r="T9" i="276"/>
  <c r="B12" i="277"/>
  <c r="D12" i="276"/>
  <c r="T17" i="277"/>
  <c r="P9" i="278"/>
  <c r="C11" i="279"/>
  <c r="L20" i="279"/>
  <c r="D26" i="279"/>
  <c r="B28" i="279"/>
  <c r="D28" i="278"/>
  <c r="D28" i="279" s="1"/>
  <c r="B32" i="279"/>
  <c r="T26" i="275"/>
  <c r="T11" i="277"/>
  <c r="P27" i="275"/>
  <c r="D27" i="276"/>
  <c r="B27" i="277"/>
  <c r="H10" i="275"/>
  <c r="F9" i="275"/>
  <c r="T10" i="275"/>
  <c r="D14" i="275"/>
  <c r="D18" i="275"/>
  <c r="F22" i="275"/>
  <c r="C30" i="275"/>
  <c r="H45" i="275"/>
  <c r="H43" i="275" s="1"/>
  <c r="D14" i="276"/>
  <c r="B14" i="277"/>
  <c r="B31" i="277"/>
  <c r="D31" i="276"/>
  <c r="B20" i="277"/>
  <c r="P19" i="279"/>
  <c r="D27" i="278"/>
  <c r="D27" i="279" s="1"/>
  <c r="C30" i="279"/>
  <c r="T11" i="279"/>
  <c r="B31" i="279"/>
  <c r="P40" i="279"/>
  <c r="L40" i="279"/>
  <c r="B26" i="275"/>
  <c r="G9" i="275"/>
  <c r="R9" i="275"/>
  <c r="H9" i="276"/>
  <c r="L40" i="277"/>
  <c r="H40" i="277"/>
  <c r="C40" i="277"/>
  <c r="L9" i="278"/>
  <c r="H9" i="278"/>
  <c r="C9" i="278"/>
  <c r="B15" i="279"/>
  <c r="D15" i="278"/>
  <c r="D15" i="279" s="1"/>
  <c r="D17" i="279"/>
  <c r="H29" i="279"/>
  <c r="D32" i="279"/>
  <c r="C14" i="279"/>
  <c r="H40" i="279"/>
  <c r="P31" i="277"/>
  <c r="C9" i="276"/>
  <c r="B40" i="277"/>
  <c r="B9" i="278"/>
  <c r="B9" i="279" s="1"/>
  <c r="S9" i="275"/>
  <c r="X9" i="276"/>
  <c r="L11" i="277"/>
  <c r="L9" i="276"/>
  <c r="D32" i="276"/>
  <c r="B28" i="277"/>
  <c r="D45" i="277"/>
  <c r="D14" i="278"/>
  <c r="D14" i="279" s="1"/>
  <c r="L28" i="279"/>
  <c r="X40" i="279"/>
  <c r="B11" i="279"/>
  <c r="B17" i="279"/>
  <c r="B23" i="279"/>
  <c r="B30" i="279"/>
  <c r="D13" i="276"/>
  <c r="D18" i="276"/>
  <c r="D26" i="276"/>
  <c r="H11" i="277"/>
  <c r="D16" i="278"/>
  <c r="D16" i="279" s="1"/>
  <c r="D22" i="278"/>
  <c r="D22" i="279" s="1"/>
  <c r="B21" i="277"/>
  <c r="B29" i="277"/>
  <c r="D42" i="277"/>
  <c r="D11" i="278"/>
  <c r="AB73" i="268"/>
  <c r="X73" i="268"/>
  <c r="T73" i="268"/>
  <c r="P73" i="268"/>
  <c r="L73" i="268"/>
  <c r="H73" i="268"/>
  <c r="C73" i="268"/>
  <c r="B73" i="268"/>
  <c r="AB72" i="268"/>
  <c r="X72" i="268"/>
  <c r="T72" i="268"/>
  <c r="P72" i="268"/>
  <c r="L72" i="268"/>
  <c r="H72" i="268"/>
  <c r="C72" i="268"/>
  <c r="B72" i="268"/>
  <c r="AB71" i="268"/>
  <c r="X71" i="268"/>
  <c r="T71" i="268"/>
  <c r="P71" i="268"/>
  <c r="L71" i="268"/>
  <c r="L35" i="268" s="1"/>
  <c r="H71" i="268"/>
  <c r="C71" i="268"/>
  <c r="B71" i="268"/>
  <c r="AB70" i="268"/>
  <c r="X70" i="268"/>
  <c r="T70" i="268"/>
  <c r="P70" i="268"/>
  <c r="L70" i="268"/>
  <c r="H70" i="268"/>
  <c r="C70" i="268"/>
  <c r="B70" i="268"/>
  <c r="AB69" i="268"/>
  <c r="X69" i="268"/>
  <c r="T69" i="268"/>
  <c r="P69" i="268"/>
  <c r="L69" i="268"/>
  <c r="H69" i="268"/>
  <c r="C69" i="268"/>
  <c r="B69" i="268"/>
  <c r="AB68" i="268"/>
  <c r="X68" i="268"/>
  <c r="T68" i="268"/>
  <c r="P68" i="268"/>
  <c r="L68" i="268"/>
  <c r="H68" i="268"/>
  <c r="C68" i="268"/>
  <c r="B68" i="268"/>
  <c r="AB67" i="268"/>
  <c r="X67" i="268"/>
  <c r="T67" i="268"/>
  <c r="P67" i="268"/>
  <c r="L67" i="268"/>
  <c r="H67" i="268"/>
  <c r="C67" i="268"/>
  <c r="B67" i="268"/>
  <c r="AB66" i="268"/>
  <c r="X66" i="268"/>
  <c r="T66" i="268"/>
  <c r="P66" i="268"/>
  <c r="L66" i="268"/>
  <c r="H66" i="268"/>
  <c r="C66" i="268"/>
  <c r="B66" i="268"/>
  <c r="AB65" i="268"/>
  <c r="X65" i="268"/>
  <c r="T65" i="268"/>
  <c r="P65" i="268"/>
  <c r="L65" i="268"/>
  <c r="H65" i="268"/>
  <c r="C65" i="268"/>
  <c r="B65" i="268"/>
  <c r="AB64" i="268"/>
  <c r="X64" i="268"/>
  <c r="T64" i="268"/>
  <c r="P64" i="268"/>
  <c r="L64" i="268"/>
  <c r="H64" i="268"/>
  <c r="C64" i="268"/>
  <c r="B64" i="268"/>
  <c r="AB63" i="268"/>
  <c r="X63" i="268"/>
  <c r="T63" i="268"/>
  <c r="P63" i="268"/>
  <c r="L63" i="268"/>
  <c r="L27" i="268" s="1"/>
  <c r="H63" i="268"/>
  <c r="C63" i="268"/>
  <c r="B63" i="268"/>
  <c r="AB62" i="268"/>
  <c r="X62" i="268"/>
  <c r="T62" i="268"/>
  <c r="P62" i="268"/>
  <c r="L62" i="268"/>
  <c r="H62" i="268"/>
  <c r="C62" i="268"/>
  <c r="B62" i="268"/>
  <c r="AB61" i="268"/>
  <c r="X61" i="268"/>
  <c r="T61" i="268"/>
  <c r="P61" i="268"/>
  <c r="L61" i="268"/>
  <c r="H61" i="268"/>
  <c r="C61" i="268"/>
  <c r="B61" i="268"/>
  <c r="AB60" i="268"/>
  <c r="X60" i="268"/>
  <c r="T60" i="268"/>
  <c r="P60" i="268"/>
  <c r="L60" i="268"/>
  <c r="L24" i="268" s="1"/>
  <c r="H60" i="268"/>
  <c r="C60" i="268"/>
  <c r="B60" i="268"/>
  <c r="AB59" i="268"/>
  <c r="X59" i="268"/>
  <c r="T59" i="268"/>
  <c r="P59" i="268"/>
  <c r="L59" i="268"/>
  <c r="H59" i="268"/>
  <c r="C59" i="268"/>
  <c r="B59" i="268"/>
  <c r="AB58" i="268"/>
  <c r="X58" i="268"/>
  <c r="T58" i="268"/>
  <c r="P58" i="268"/>
  <c r="L58" i="268"/>
  <c r="H58" i="268"/>
  <c r="C58" i="268"/>
  <c r="B58" i="268"/>
  <c r="AB57" i="268"/>
  <c r="X57" i="268"/>
  <c r="T57" i="268"/>
  <c r="P57" i="268"/>
  <c r="L57" i="268"/>
  <c r="H57" i="268"/>
  <c r="C57" i="268"/>
  <c r="B57" i="268"/>
  <c r="AB56" i="268"/>
  <c r="X56" i="268"/>
  <c r="T56" i="268"/>
  <c r="P56" i="268"/>
  <c r="L56" i="268"/>
  <c r="H56" i="268"/>
  <c r="C56" i="268"/>
  <c r="B56" i="268"/>
  <c r="AB55" i="268"/>
  <c r="X55" i="268"/>
  <c r="T55" i="268"/>
  <c r="P55" i="268"/>
  <c r="L55" i="268"/>
  <c r="H55" i="268"/>
  <c r="C55" i="268"/>
  <c r="B55" i="268"/>
  <c r="AB54" i="268"/>
  <c r="X54" i="268"/>
  <c r="T54" i="268"/>
  <c r="P54" i="268"/>
  <c r="L54" i="268"/>
  <c r="H54" i="268"/>
  <c r="C54" i="268"/>
  <c r="B54" i="268"/>
  <c r="AB53" i="268"/>
  <c r="X53" i="268"/>
  <c r="T53" i="268"/>
  <c r="P53" i="268"/>
  <c r="L53" i="268"/>
  <c r="H53" i="268"/>
  <c r="C53" i="268"/>
  <c r="B53" i="268"/>
  <c r="AB52" i="268"/>
  <c r="X52" i="268"/>
  <c r="T52" i="268"/>
  <c r="P52" i="268"/>
  <c r="L52" i="268"/>
  <c r="H52" i="268"/>
  <c r="C52" i="268"/>
  <c r="B52" i="268"/>
  <c r="AB51" i="268"/>
  <c r="X51" i="268"/>
  <c r="T51" i="268"/>
  <c r="P51" i="268"/>
  <c r="L51" i="268"/>
  <c r="H51" i="268"/>
  <c r="C51" i="268"/>
  <c r="B51" i="268"/>
  <c r="AB50" i="268"/>
  <c r="X50" i="268"/>
  <c r="T50" i="268"/>
  <c r="P50" i="268"/>
  <c r="L50" i="268"/>
  <c r="H50" i="268"/>
  <c r="C50" i="268"/>
  <c r="B50" i="268"/>
  <c r="AB49" i="268"/>
  <c r="X49" i="268"/>
  <c r="T49" i="268"/>
  <c r="T13" i="268" s="1"/>
  <c r="P49" i="268"/>
  <c r="L49" i="268"/>
  <c r="H49" i="268"/>
  <c r="C49" i="268"/>
  <c r="B49" i="268"/>
  <c r="AB48" i="268"/>
  <c r="X48" i="268"/>
  <c r="T48" i="268"/>
  <c r="P48" i="268"/>
  <c r="L48" i="268"/>
  <c r="H48" i="268"/>
  <c r="C48" i="268"/>
  <c r="B48" i="268"/>
  <c r="AB47" i="268"/>
  <c r="X47" i="268"/>
  <c r="T47" i="268"/>
  <c r="P47" i="268"/>
  <c r="L47" i="268"/>
  <c r="H47" i="268"/>
  <c r="C47" i="268"/>
  <c r="B47" i="268"/>
  <c r="AA45" i="268"/>
  <c r="Z45" i="268"/>
  <c r="W45" i="268"/>
  <c r="V45" i="268"/>
  <c r="S45" i="268"/>
  <c r="R45" i="268"/>
  <c r="O45" i="268"/>
  <c r="N45" i="268"/>
  <c r="K45" i="268"/>
  <c r="J45" i="268"/>
  <c r="G45" i="268"/>
  <c r="F45" i="268"/>
  <c r="AA37" i="268"/>
  <c r="Z37" i="268"/>
  <c r="W37" i="268"/>
  <c r="V37" i="268"/>
  <c r="S37" i="268"/>
  <c r="R37" i="268"/>
  <c r="O37" i="268"/>
  <c r="N37" i="268"/>
  <c r="K37" i="268"/>
  <c r="J37" i="268"/>
  <c r="G37" i="268"/>
  <c r="F37" i="268"/>
  <c r="AA36" i="268"/>
  <c r="Z36" i="268"/>
  <c r="W36" i="268"/>
  <c r="V36" i="268"/>
  <c r="S36" i="268"/>
  <c r="R36" i="268"/>
  <c r="O36" i="268"/>
  <c r="N36" i="268"/>
  <c r="K36" i="268"/>
  <c r="J36" i="268"/>
  <c r="G36" i="268"/>
  <c r="F36" i="268"/>
  <c r="AA35" i="268"/>
  <c r="Z35" i="268"/>
  <c r="W35" i="268"/>
  <c r="V35" i="268"/>
  <c r="S35" i="268"/>
  <c r="R35" i="268"/>
  <c r="O35" i="268"/>
  <c r="N35" i="268"/>
  <c r="K35" i="268"/>
  <c r="J35" i="268"/>
  <c r="G35" i="268"/>
  <c r="F35" i="268"/>
  <c r="AA34" i="268"/>
  <c r="Z34" i="268"/>
  <c r="W34" i="268"/>
  <c r="V34" i="268"/>
  <c r="S34" i="268"/>
  <c r="R34" i="268"/>
  <c r="O34" i="268"/>
  <c r="N34" i="268"/>
  <c r="K34" i="268"/>
  <c r="J34" i="268"/>
  <c r="G34" i="268"/>
  <c r="F34" i="268"/>
  <c r="AA33" i="268"/>
  <c r="Z33" i="268"/>
  <c r="W33" i="268"/>
  <c r="V33" i="268"/>
  <c r="S33" i="268"/>
  <c r="R33" i="268"/>
  <c r="O33" i="268"/>
  <c r="N33" i="268"/>
  <c r="K33" i="268"/>
  <c r="J33" i="268"/>
  <c r="G33" i="268"/>
  <c r="F33" i="268"/>
  <c r="AA32" i="268"/>
  <c r="Z32" i="268"/>
  <c r="W32" i="268"/>
  <c r="V32" i="268"/>
  <c r="S32" i="268"/>
  <c r="R32" i="268"/>
  <c r="O32" i="268"/>
  <c r="N32" i="268"/>
  <c r="K32" i="268"/>
  <c r="J32" i="268"/>
  <c r="G32" i="268"/>
  <c r="F32" i="268"/>
  <c r="AA31" i="268"/>
  <c r="Z31" i="268"/>
  <c r="W31" i="268"/>
  <c r="V31" i="268"/>
  <c r="S31" i="268"/>
  <c r="R31" i="268"/>
  <c r="O31" i="268"/>
  <c r="N31" i="268"/>
  <c r="K31" i="268"/>
  <c r="J31" i="268"/>
  <c r="G31" i="268"/>
  <c r="F31" i="268"/>
  <c r="AA30" i="268"/>
  <c r="Z30" i="268"/>
  <c r="W30" i="268"/>
  <c r="V30" i="268"/>
  <c r="S30" i="268"/>
  <c r="R30" i="268"/>
  <c r="O30" i="268"/>
  <c r="N30" i="268"/>
  <c r="K30" i="268"/>
  <c r="J30" i="268"/>
  <c r="G30" i="268"/>
  <c r="F30" i="268"/>
  <c r="AA29" i="268"/>
  <c r="Z29" i="268"/>
  <c r="W29" i="268"/>
  <c r="V29" i="268"/>
  <c r="S29" i="268"/>
  <c r="R29" i="268"/>
  <c r="O29" i="268"/>
  <c r="N29" i="268"/>
  <c r="K29" i="268"/>
  <c r="J29" i="268"/>
  <c r="G29" i="268"/>
  <c r="F29" i="268"/>
  <c r="AA28" i="268"/>
  <c r="Z28" i="268"/>
  <c r="W28" i="268"/>
  <c r="V28" i="268"/>
  <c r="S28" i="268"/>
  <c r="R28" i="268"/>
  <c r="O28" i="268"/>
  <c r="N28" i="268"/>
  <c r="K28" i="268"/>
  <c r="J28" i="268"/>
  <c r="G28" i="268"/>
  <c r="F28" i="268"/>
  <c r="AA27" i="268"/>
  <c r="Z27" i="268"/>
  <c r="W27" i="268"/>
  <c r="V27" i="268"/>
  <c r="S27" i="268"/>
  <c r="R27" i="268"/>
  <c r="O27" i="268"/>
  <c r="N27" i="268"/>
  <c r="K27" i="268"/>
  <c r="J27" i="268"/>
  <c r="G27" i="268"/>
  <c r="F27" i="268"/>
  <c r="AA26" i="268"/>
  <c r="Z26" i="268"/>
  <c r="W26" i="268"/>
  <c r="V26" i="268"/>
  <c r="S26" i="268"/>
  <c r="R26" i="268"/>
  <c r="O26" i="268"/>
  <c r="N26" i="268"/>
  <c r="K26" i="268"/>
  <c r="J26" i="268"/>
  <c r="H26" i="268"/>
  <c r="G26" i="268"/>
  <c r="F26" i="268"/>
  <c r="AA25" i="268"/>
  <c r="Z25" i="268"/>
  <c r="W25" i="268"/>
  <c r="V25" i="268"/>
  <c r="S25" i="268"/>
  <c r="R25" i="268"/>
  <c r="O25" i="268"/>
  <c r="N25" i="268"/>
  <c r="K25" i="268"/>
  <c r="J25" i="268"/>
  <c r="G25" i="268"/>
  <c r="F25" i="268"/>
  <c r="AA24" i="268"/>
  <c r="Z24" i="268"/>
  <c r="W24" i="268"/>
  <c r="V24" i="268"/>
  <c r="S24" i="268"/>
  <c r="R24" i="268"/>
  <c r="O24" i="268"/>
  <c r="N24" i="268"/>
  <c r="K24" i="268"/>
  <c r="J24" i="268"/>
  <c r="G24" i="268"/>
  <c r="F24" i="268"/>
  <c r="AA23" i="268"/>
  <c r="Z23" i="268"/>
  <c r="W23" i="268"/>
  <c r="V23" i="268"/>
  <c r="S23" i="268"/>
  <c r="R23" i="268"/>
  <c r="O23" i="268"/>
  <c r="N23" i="268"/>
  <c r="K23" i="268"/>
  <c r="J23" i="268"/>
  <c r="H23" i="268"/>
  <c r="G23" i="268"/>
  <c r="F23" i="268"/>
  <c r="AA22" i="268"/>
  <c r="Z22" i="268"/>
  <c r="W22" i="268"/>
  <c r="V22" i="268"/>
  <c r="S22" i="268"/>
  <c r="R22" i="268"/>
  <c r="O22" i="268"/>
  <c r="N22" i="268"/>
  <c r="K22" i="268"/>
  <c r="J22" i="268"/>
  <c r="G22" i="268"/>
  <c r="F22" i="268"/>
  <c r="AA21" i="268"/>
  <c r="Z21" i="268"/>
  <c r="W21" i="268"/>
  <c r="V21" i="268"/>
  <c r="S21" i="268"/>
  <c r="R21" i="268"/>
  <c r="O21" i="268"/>
  <c r="N21" i="268"/>
  <c r="K21" i="268"/>
  <c r="J21" i="268"/>
  <c r="G21" i="268"/>
  <c r="F21" i="268"/>
  <c r="AA20" i="268"/>
  <c r="Z20" i="268"/>
  <c r="W20" i="268"/>
  <c r="V20" i="268"/>
  <c r="S20" i="268"/>
  <c r="R20" i="268"/>
  <c r="O20" i="268"/>
  <c r="N20" i="268"/>
  <c r="K20" i="268"/>
  <c r="J20" i="268"/>
  <c r="G20" i="268"/>
  <c r="F20" i="268"/>
  <c r="AA19" i="268"/>
  <c r="Z19" i="268"/>
  <c r="W19" i="268"/>
  <c r="V19" i="268"/>
  <c r="S19" i="268"/>
  <c r="R19" i="268"/>
  <c r="O19" i="268"/>
  <c r="N19" i="268"/>
  <c r="K19" i="268"/>
  <c r="J19" i="268"/>
  <c r="G19" i="268"/>
  <c r="F19" i="268"/>
  <c r="AA18" i="268"/>
  <c r="Z18" i="268"/>
  <c r="W18" i="268"/>
  <c r="V18" i="268"/>
  <c r="S18" i="268"/>
  <c r="R18" i="268"/>
  <c r="O18" i="268"/>
  <c r="N18" i="268"/>
  <c r="K18" i="268"/>
  <c r="J18" i="268"/>
  <c r="G18" i="268"/>
  <c r="F18" i="268"/>
  <c r="AA17" i="268"/>
  <c r="Z17" i="268"/>
  <c r="W17" i="268"/>
  <c r="V17" i="268"/>
  <c r="S17" i="268"/>
  <c r="R17" i="268"/>
  <c r="O17" i="268"/>
  <c r="N17" i="268"/>
  <c r="K17" i="268"/>
  <c r="J17" i="268"/>
  <c r="G17" i="268"/>
  <c r="F17" i="268"/>
  <c r="AA16" i="268"/>
  <c r="Z16" i="268"/>
  <c r="W16" i="268"/>
  <c r="V16" i="268"/>
  <c r="S16" i="268"/>
  <c r="R16" i="268"/>
  <c r="O16" i="268"/>
  <c r="N16" i="268"/>
  <c r="K16" i="268"/>
  <c r="J16" i="268"/>
  <c r="G16" i="268"/>
  <c r="F16" i="268"/>
  <c r="AA15" i="268"/>
  <c r="Z15" i="268"/>
  <c r="W15" i="268"/>
  <c r="V15" i="268"/>
  <c r="S15" i="268"/>
  <c r="R15" i="268"/>
  <c r="O15" i="268"/>
  <c r="N15" i="268"/>
  <c r="K15" i="268"/>
  <c r="J15" i="268"/>
  <c r="G15" i="268"/>
  <c r="F15" i="268"/>
  <c r="AA14" i="268"/>
  <c r="Z14" i="268"/>
  <c r="W14" i="268"/>
  <c r="V14" i="268"/>
  <c r="S14" i="268"/>
  <c r="R14" i="268"/>
  <c r="O14" i="268"/>
  <c r="N14" i="268"/>
  <c r="K14" i="268"/>
  <c r="J14" i="268"/>
  <c r="G14" i="268"/>
  <c r="F14" i="268"/>
  <c r="AA13" i="268"/>
  <c r="Z13" i="268"/>
  <c r="W13" i="268"/>
  <c r="V13" i="268"/>
  <c r="S13" i="268"/>
  <c r="R13" i="268"/>
  <c r="O13" i="268"/>
  <c r="N13" i="268"/>
  <c r="K13" i="268"/>
  <c r="J13" i="268"/>
  <c r="G13" i="268"/>
  <c r="F13" i="268"/>
  <c r="AA12" i="268"/>
  <c r="Z12" i="268"/>
  <c r="W12" i="268"/>
  <c r="V12" i="268"/>
  <c r="S12" i="268"/>
  <c r="R12" i="268"/>
  <c r="O12" i="268"/>
  <c r="N12" i="268"/>
  <c r="K12" i="268"/>
  <c r="J12" i="268"/>
  <c r="G12" i="268"/>
  <c r="F12" i="268"/>
  <c r="AA11" i="268"/>
  <c r="Z11" i="268"/>
  <c r="W11" i="268"/>
  <c r="V11" i="268"/>
  <c r="S11" i="268"/>
  <c r="R11" i="268"/>
  <c r="O11" i="268"/>
  <c r="N11" i="268"/>
  <c r="K11" i="268"/>
  <c r="J11" i="268"/>
  <c r="G11" i="268"/>
  <c r="F11" i="268"/>
  <c r="AB37" i="267"/>
  <c r="X37" i="267"/>
  <c r="T37" i="267"/>
  <c r="P37" i="267"/>
  <c r="P37" i="268" s="1"/>
  <c r="L37" i="267"/>
  <c r="L37" i="268" s="1"/>
  <c r="H37" i="267"/>
  <c r="C37" i="267"/>
  <c r="B37" i="267"/>
  <c r="AB36" i="267"/>
  <c r="X36" i="267"/>
  <c r="T36" i="267"/>
  <c r="P36" i="267"/>
  <c r="L36" i="267"/>
  <c r="H36" i="267"/>
  <c r="C36" i="267"/>
  <c r="B36" i="267"/>
  <c r="AB35" i="267"/>
  <c r="AB35" i="268" s="1"/>
  <c r="X35" i="267"/>
  <c r="X35" i="268" s="1"/>
  <c r="T35" i="267"/>
  <c r="T35" i="268" s="1"/>
  <c r="P35" i="267"/>
  <c r="P35" i="268" s="1"/>
  <c r="L35" i="267"/>
  <c r="H35" i="267"/>
  <c r="C35" i="267"/>
  <c r="B35" i="267"/>
  <c r="AB34" i="267"/>
  <c r="X34" i="267"/>
  <c r="T34" i="267"/>
  <c r="T34" i="268" s="1"/>
  <c r="P34" i="267"/>
  <c r="P34" i="268" s="1"/>
  <c r="L34" i="267"/>
  <c r="L34" i="268" s="1"/>
  <c r="H34" i="267"/>
  <c r="C34" i="267"/>
  <c r="B34" i="267"/>
  <c r="AB33" i="267"/>
  <c r="X33" i="267"/>
  <c r="T33" i="267"/>
  <c r="P33" i="267"/>
  <c r="L33" i="267"/>
  <c r="H33" i="267"/>
  <c r="C33" i="267"/>
  <c r="B33" i="267"/>
  <c r="AB32" i="267"/>
  <c r="AB32" i="268" s="1"/>
  <c r="X32" i="267"/>
  <c r="X32" i="268" s="1"/>
  <c r="T32" i="267"/>
  <c r="T32" i="268" s="1"/>
  <c r="P32" i="267"/>
  <c r="P32" i="268" s="1"/>
  <c r="L32" i="267"/>
  <c r="H32" i="267"/>
  <c r="C32" i="267"/>
  <c r="B32" i="267"/>
  <c r="AB31" i="267"/>
  <c r="X31" i="267"/>
  <c r="T31" i="267"/>
  <c r="P31" i="267"/>
  <c r="P31" i="268" s="1"/>
  <c r="L31" i="267"/>
  <c r="H31" i="267"/>
  <c r="H31" i="268" s="1"/>
  <c r="C31" i="267"/>
  <c r="B31" i="267"/>
  <c r="AB30" i="267"/>
  <c r="X30" i="267"/>
  <c r="X30" i="268" s="1"/>
  <c r="T30" i="267"/>
  <c r="P30" i="267"/>
  <c r="L30" i="267"/>
  <c r="H30" i="267"/>
  <c r="C30" i="267"/>
  <c r="B30" i="267"/>
  <c r="AB29" i="267"/>
  <c r="AB29" i="268" s="1"/>
  <c r="X29" i="267"/>
  <c r="X29" i="268" s="1"/>
  <c r="T29" i="267"/>
  <c r="T29" i="268" s="1"/>
  <c r="P29" i="267"/>
  <c r="P29" i="268" s="1"/>
  <c r="L29" i="267"/>
  <c r="H29" i="267"/>
  <c r="C29" i="267"/>
  <c r="B29" i="267"/>
  <c r="AB28" i="267"/>
  <c r="X28" i="267"/>
  <c r="T28" i="267"/>
  <c r="P28" i="267"/>
  <c r="P28" i="268" s="1"/>
  <c r="L28" i="267"/>
  <c r="H28" i="267"/>
  <c r="H28" i="268" s="1"/>
  <c r="C28" i="267"/>
  <c r="B28" i="267"/>
  <c r="AB27" i="267"/>
  <c r="X27" i="267"/>
  <c r="T27" i="267"/>
  <c r="P27" i="267"/>
  <c r="L27" i="267"/>
  <c r="H27" i="267"/>
  <c r="C27" i="267"/>
  <c r="B27" i="267"/>
  <c r="AB26" i="267"/>
  <c r="AB26" i="268" s="1"/>
  <c r="X26" i="267"/>
  <c r="X26" i="268" s="1"/>
  <c r="T26" i="267"/>
  <c r="T26" i="268" s="1"/>
  <c r="P26" i="267"/>
  <c r="P26" i="268" s="1"/>
  <c r="L26" i="267"/>
  <c r="H26" i="267"/>
  <c r="C26" i="267"/>
  <c r="B26" i="267"/>
  <c r="AB25" i="267"/>
  <c r="X25" i="267"/>
  <c r="T25" i="267"/>
  <c r="P25" i="267"/>
  <c r="P25" i="268" s="1"/>
  <c r="L25" i="267"/>
  <c r="H25" i="267"/>
  <c r="H25" i="268" s="1"/>
  <c r="C25" i="267"/>
  <c r="B25" i="267"/>
  <c r="AB24" i="267"/>
  <c r="X24" i="267"/>
  <c r="T24" i="267"/>
  <c r="P24" i="267"/>
  <c r="L24" i="267"/>
  <c r="H24" i="267"/>
  <c r="C24" i="267"/>
  <c r="B24" i="267"/>
  <c r="AB23" i="267"/>
  <c r="X23" i="267"/>
  <c r="X23" i="268" s="1"/>
  <c r="T23" i="267"/>
  <c r="T23" i="268" s="1"/>
  <c r="P23" i="267"/>
  <c r="P23" i="268" s="1"/>
  <c r="L23" i="267"/>
  <c r="H23" i="267"/>
  <c r="C23" i="267"/>
  <c r="B23" i="267"/>
  <c r="AB22" i="267"/>
  <c r="X22" i="267"/>
  <c r="T22" i="267"/>
  <c r="P22" i="267"/>
  <c r="P22" i="268" s="1"/>
  <c r="L22" i="267"/>
  <c r="H22" i="267"/>
  <c r="H22" i="268" s="1"/>
  <c r="C22" i="267"/>
  <c r="B22" i="267"/>
  <c r="AB21" i="267"/>
  <c r="X21" i="267"/>
  <c r="T21" i="267"/>
  <c r="P21" i="267"/>
  <c r="L21" i="267"/>
  <c r="H21" i="267"/>
  <c r="C21" i="267"/>
  <c r="B21" i="267"/>
  <c r="AB20" i="267"/>
  <c r="AB20" i="268" s="1"/>
  <c r="X20" i="267"/>
  <c r="X20" i="268" s="1"/>
  <c r="T20" i="267"/>
  <c r="T20" i="268" s="1"/>
  <c r="P20" i="267"/>
  <c r="P20" i="268" s="1"/>
  <c r="L20" i="267"/>
  <c r="H20" i="267"/>
  <c r="C20" i="267"/>
  <c r="B20" i="267"/>
  <c r="AB19" i="267"/>
  <c r="X19" i="267"/>
  <c r="T19" i="267"/>
  <c r="P19" i="267"/>
  <c r="P19" i="268" s="1"/>
  <c r="L19" i="267"/>
  <c r="H19" i="267"/>
  <c r="H19" i="268" s="1"/>
  <c r="C19" i="267"/>
  <c r="B19" i="267"/>
  <c r="AB18" i="267"/>
  <c r="X18" i="267"/>
  <c r="T18" i="267"/>
  <c r="T18" i="268" s="1"/>
  <c r="P18" i="267"/>
  <c r="L18" i="267"/>
  <c r="H18" i="267"/>
  <c r="C18" i="267"/>
  <c r="B18" i="267"/>
  <c r="AB17" i="267"/>
  <c r="AB17" i="268" s="1"/>
  <c r="X17" i="267"/>
  <c r="X17" i="268" s="1"/>
  <c r="T17" i="267"/>
  <c r="T17" i="268" s="1"/>
  <c r="P17" i="267"/>
  <c r="P17" i="268" s="1"/>
  <c r="L17" i="267"/>
  <c r="H17" i="267"/>
  <c r="C17" i="267"/>
  <c r="B17" i="267"/>
  <c r="AB16" i="267"/>
  <c r="X16" i="267"/>
  <c r="T16" i="267"/>
  <c r="P16" i="267"/>
  <c r="P16" i="268" s="1"/>
  <c r="L16" i="267"/>
  <c r="H16" i="267"/>
  <c r="H16" i="268" s="1"/>
  <c r="C16" i="267"/>
  <c r="B16" i="267"/>
  <c r="AB15" i="267"/>
  <c r="X15" i="267"/>
  <c r="T15" i="267"/>
  <c r="P15" i="267"/>
  <c r="L15" i="267"/>
  <c r="H15" i="267"/>
  <c r="H15" i="268" s="1"/>
  <c r="C15" i="267"/>
  <c r="B15" i="267"/>
  <c r="AB14" i="267"/>
  <c r="AB14" i="268" s="1"/>
  <c r="X14" i="267"/>
  <c r="X14" i="268" s="1"/>
  <c r="T14" i="267"/>
  <c r="T14" i="268" s="1"/>
  <c r="P14" i="267"/>
  <c r="L14" i="267"/>
  <c r="H14" i="267"/>
  <c r="C14" i="267"/>
  <c r="B14" i="267"/>
  <c r="AB13" i="267"/>
  <c r="X13" i="267"/>
  <c r="T13" i="267"/>
  <c r="P13" i="267"/>
  <c r="P13" i="268" s="1"/>
  <c r="L13" i="267"/>
  <c r="H13" i="267"/>
  <c r="H13" i="268" s="1"/>
  <c r="C13" i="267"/>
  <c r="B13" i="267"/>
  <c r="AB12" i="267"/>
  <c r="X12" i="267"/>
  <c r="T12" i="267"/>
  <c r="P12" i="267"/>
  <c r="L12" i="267"/>
  <c r="H12" i="267"/>
  <c r="C12" i="267"/>
  <c r="B12" i="267"/>
  <c r="AB11" i="267"/>
  <c r="X11" i="267"/>
  <c r="X11" i="268" s="1"/>
  <c r="T11" i="267"/>
  <c r="T11" i="268" s="1"/>
  <c r="P11" i="267"/>
  <c r="P11" i="268" s="1"/>
  <c r="L11" i="267"/>
  <c r="H11" i="267"/>
  <c r="C11" i="267"/>
  <c r="B11" i="267"/>
  <c r="AA9" i="267"/>
  <c r="Z9" i="267"/>
  <c r="W9" i="267"/>
  <c r="V9" i="267"/>
  <c r="V9" i="268" s="1"/>
  <c r="S9" i="267"/>
  <c r="S9" i="268" s="1"/>
  <c r="R9" i="267"/>
  <c r="R9" i="268" s="1"/>
  <c r="O9" i="267"/>
  <c r="O9" i="268" s="1"/>
  <c r="N9" i="267"/>
  <c r="K9" i="267"/>
  <c r="J9" i="267"/>
  <c r="G9" i="267"/>
  <c r="F9" i="267"/>
  <c r="AB73" i="266"/>
  <c r="X73" i="266"/>
  <c r="T73" i="266"/>
  <c r="P73" i="266"/>
  <c r="L73" i="266"/>
  <c r="H73" i="266"/>
  <c r="C73" i="266"/>
  <c r="B73" i="266"/>
  <c r="AB72" i="266"/>
  <c r="X72" i="266"/>
  <c r="T72" i="266"/>
  <c r="P72" i="266"/>
  <c r="L72" i="266"/>
  <c r="H72" i="266"/>
  <c r="C72" i="266"/>
  <c r="B72" i="266"/>
  <c r="D72" i="266" s="1"/>
  <c r="AB71" i="266"/>
  <c r="X71" i="266"/>
  <c r="T71" i="266"/>
  <c r="P71" i="266"/>
  <c r="L71" i="266"/>
  <c r="H71" i="266"/>
  <c r="C71" i="266"/>
  <c r="B71" i="266"/>
  <c r="AB70" i="266"/>
  <c r="X70" i="266"/>
  <c r="T70" i="266"/>
  <c r="P70" i="266"/>
  <c r="L70" i="266"/>
  <c r="H70" i="266"/>
  <c r="C70" i="266"/>
  <c r="B70" i="266"/>
  <c r="AB69" i="266"/>
  <c r="X69" i="266"/>
  <c r="T69" i="266"/>
  <c r="P69" i="266"/>
  <c r="L69" i="266"/>
  <c r="H69" i="266"/>
  <c r="C69" i="266"/>
  <c r="B69" i="266"/>
  <c r="D69" i="266" s="1"/>
  <c r="AB68" i="266"/>
  <c r="X68" i="266"/>
  <c r="T68" i="266"/>
  <c r="P68" i="266"/>
  <c r="L68" i="266"/>
  <c r="H68" i="266"/>
  <c r="C68" i="266"/>
  <c r="B68" i="266"/>
  <c r="AB67" i="266"/>
  <c r="X67" i="266"/>
  <c r="T67" i="266"/>
  <c r="P67" i="266"/>
  <c r="L67" i="266"/>
  <c r="H67" i="266"/>
  <c r="C67" i="266"/>
  <c r="B67" i="266"/>
  <c r="AB66" i="266"/>
  <c r="X66" i="266"/>
  <c r="T66" i="266"/>
  <c r="P66" i="266"/>
  <c r="L66" i="266"/>
  <c r="H66" i="266"/>
  <c r="C66" i="266"/>
  <c r="B66" i="266"/>
  <c r="D66" i="266" s="1"/>
  <c r="AB65" i="266"/>
  <c r="X65" i="266"/>
  <c r="T65" i="266"/>
  <c r="P65" i="266"/>
  <c r="L65" i="266"/>
  <c r="H65" i="266"/>
  <c r="C65" i="266"/>
  <c r="B65" i="266"/>
  <c r="AB64" i="266"/>
  <c r="X64" i="266"/>
  <c r="T64" i="266"/>
  <c r="P64" i="266"/>
  <c r="L64" i="266"/>
  <c r="H64" i="266"/>
  <c r="C64" i="266"/>
  <c r="B64" i="266"/>
  <c r="AB63" i="266"/>
  <c r="X63" i="266"/>
  <c r="T63" i="266"/>
  <c r="P63" i="266"/>
  <c r="L63" i="266"/>
  <c r="H63" i="266"/>
  <c r="C63" i="266"/>
  <c r="B63" i="266"/>
  <c r="AB62" i="266"/>
  <c r="X62" i="266"/>
  <c r="T62" i="266"/>
  <c r="P62" i="266"/>
  <c r="L62" i="266"/>
  <c r="H62" i="266"/>
  <c r="C62" i="266"/>
  <c r="B62" i="266"/>
  <c r="AB61" i="266"/>
  <c r="X61" i="266"/>
  <c r="T61" i="266"/>
  <c r="P61" i="266"/>
  <c r="L61" i="266"/>
  <c r="H61" i="266"/>
  <c r="C61" i="266"/>
  <c r="B61" i="266"/>
  <c r="AB60" i="266"/>
  <c r="X60" i="266"/>
  <c r="T60" i="266"/>
  <c r="P60" i="266"/>
  <c r="L60" i="266"/>
  <c r="H60" i="266"/>
  <c r="C60" i="266"/>
  <c r="B60" i="266"/>
  <c r="AB59" i="266"/>
  <c r="X59" i="266"/>
  <c r="T59" i="266"/>
  <c r="P59" i="266"/>
  <c r="L59" i="266"/>
  <c r="H59" i="266"/>
  <c r="C59" i="266"/>
  <c r="B59" i="266"/>
  <c r="AB58" i="266"/>
  <c r="X58" i="266"/>
  <c r="T58" i="266"/>
  <c r="P58" i="266"/>
  <c r="L58" i="266"/>
  <c r="H58" i="266"/>
  <c r="C58" i="266"/>
  <c r="B58" i="266"/>
  <c r="AB57" i="266"/>
  <c r="X57" i="266"/>
  <c r="T57" i="266"/>
  <c r="P57" i="266"/>
  <c r="L57" i="266"/>
  <c r="H57" i="266"/>
  <c r="C57" i="266"/>
  <c r="B57" i="266"/>
  <c r="AB56" i="266"/>
  <c r="X56" i="266"/>
  <c r="T56" i="266"/>
  <c r="P56" i="266"/>
  <c r="L56" i="266"/>
  <c r="H56" i="266"/>
  <c r="C56" i="266"/>
  <c r="B56" i="266"/>
  <c r="AB55" i="266"/>
  <c r="X55" i="266"/>
  <c r="T55" i="266"/>
  <c r="P55" i="266"/>
  <c r="L55" i="266"/>
  <c r="H55" i="266"/>
  <c r="C55" i="266"/>
  <c r="B55" i="266"/>
  <c r="AB54" i="266"/>
  <c r="X54" i="266"/>
  <c r="T54" i="266"/>
  <c r="P54" i="266"/>
  <c r="L54" i="266"/>
  <c r="H54" i="266"/>
  <c r="C54" i="266"/>
  <c r="B54" i="266"/>
  <c r="AB53" i="266"/>
  <c r="X53" i="266"/>
  <c r="T53" i="266"/>
  <c r="P53" i="266"/>
  <c r="L53" i="266"/>
  <c r="H53" i="266"/>
  <c r="C53" i="266"/>
  <c r="B53" i="266"/>
  <c r="AB52" i="266"/>
  <c r="X52" i="266"/>
  <c r="T52" i="266"/>
  <c r="P52" i="266"/>
  <c r="L52" i="266"/>
  <c r="H52" i="266"/>
  <c r="C52" i="266"/>
  <c r="B52" i="266"/>
  <c r="AB51" i="266"/>
  <c r="X51" i="266"/>
  <c r="T51" i="266"/>
  <c r="P51" i="266"/>
  <c r="L51" i="266"/>
  <c r="H51" i="266"/>
  <c r="C51" i="266"/>
  <c r="B51" i="266"/>
  <c r="AB50" i="266"/>
  <c r="X50" i="266"/>
  <c r="T50" i="266"/>
  <c r="P50" i="266"/>
  <c r="L50" i="266"/>
  <c r="H50" i="266"/>
  <c r="C50" i="266"/>
  <c r="B50" i="266"/>
  <c r="AB49" i="266"/>
  <c r="X49" i="266"/>
  <c r="T49" i="266"/>
  <c r="P49" i="266"/>
  <c r="L49" i="266"/>
  <c r="H49" i="266"/>
  <c r="C49" i="266"/>
  <c r="B49" i="266"/>
  <c r="AB48" i="266"/>
  <c r="X48" i="266"/>
  <c r="T48" i="266"/>
  <c r="P48" i="266"/>
  <c r="L48" i="266"/>
  <c r="H48" i="266"/>
  <c r="C48" i="266"/>
  <c r="B48" i="266"/>
  <c r="AB47" i="266"/>
  <c r="X47" i="266"/>
  <c r="T47" i="266"/>
  <c r="T45" i="266" s="1"/>
  <c r="P47" i="266"/>
  <c r="L47" i="266"/>
  <c r="H47" i="266"/>
  <c r="C47" i="266"/>
  <c r="B47" i="266"/>
  <c r="AA45" i="266"/>
  <c r="Z45" i="266"/>
  <c r="W45" i="266"/>
  <c r="V45" i="266"/>
  <c r="S45" i="266"/>
  <c r="R45" i="266"/>
  <c r="O45" i="266"/>
  <c r="N45" i="266"/>
  <c r="K45" i="266"/>
  <c r="J45" i="266"/>
  <c r="G45" i="266"/>
  <c r="F45" i="266"/>
  <c r="AA37" i="266"/>
  <c r="Z37" i="266"/>
  <c r="W37" i="266"/>
  <c r="V37" i="266"/>
  <c r="S37" i="266"/>
  <c r="R37" i="266"/>
  <c r="O37" i="266"/>
  <c r="N37" i="266"/>
  <c r="K37" i="266"/>
  <c r="J37" i="266"/>
  <c r="G37" i="266"/>
  <c r="F37" i="266"/>
  <c r="AA36" i="266"/>
  <c r="Z36" i="266"/>
  <c r="W36" i="266"/>
  <c r="V36" i="266"/>
  <c r="S36" i="266"/>
  <c r="R36" i="266"/>
  <c r="O36" i="266"/>
  <c r="N36" i="266"/>
  <c r="K36" i="266"/>
  <c r="J36" i="266"/>
  <c r="G36" i="266"/>
  <c r="F36" i="266"/>
  <c r="AA35" i="266"/>
  <c r="Z35" i="266"/>
  <c r="W35" i="266"/>
  <c r="V35" i="266"/>
  <c r="S35" i="266"/>
  <c r="R35" i="266"/>
  <c r="O35" i="266"/>
  <c r="N35" i="266"/>
  <c r="K35" i="266"/>
  <c r="J35" i="266"/>
  <c r="G35" i="266"/>
  <c r="F35" i="266"/>
  <c r="AA34" i="266"/>
  <c r="Z34" i="266"/>
  <c r="W34" i="266"/>
  <c r="V34" i="266"/>
  <c r="S34" i="266"/>
  <c r="R34" i="266"/>
  <c r="O34" i="266"/>
  <c r="N34" i="266"/>
  <c r="K34" i="266"/>
  <c r="J34" i="266"/>
  <c r="G34" i="266"/>
  <c r="F34" i="266"/>
  <c r="AA33" i="266"/>
  <c r="Z33" i="266"/>
  <c r="W33" i="266"/>
  <c r="V33" i="266"/>
  <c r="S33" i="266"/>
  <c r="R33" i="266"/>
  <c r="O33" i="266"/>
  <c r="N33" i="266"/>
  <c r="K33" i="266"/>
  <c r="J33" i="266"/>
  <c r="G33" i="266"/>
  <c r="F33" i="266"/>
  <c r="AA32" i="266"/>
  <c r="Z32" i="266"/>
  <c r="W32" i="266"/>
  <c r="V32" i="266"/>
  <c r="S32" i="266"/>
  <c r="R32" i="266"/>
  <c r="O32" i="266"/>
  <c r="N32" i="266"/>
  <c r="K32" i="266"/>
  <c r="J32" i="266"/>
  <c r="G32" i="266"/>
  <c r="F32" i="266"/>
  <c r="AA31" i="266"/>
  <c r="Z31" i="266"/>
  <c r="W31" i="266"/>
  <c r="V31" i="266"/>
  <c r="S31" i="266"/>
  <c r="R31" i="266"/>
  <c r="O31" i="266"/>
  <c r="N31" i="266"/>
  <c r="K31" i="266"/>
  <c r="J31" i="266"/>
  <c r="G31" i="266"/>
  <c r="F31" i="266"/>
  <c r="AA30" i="266"/>
  <c r="Z30" i="266"/>
  <c r="W30" i="266"/>
  <c r="V30" i="266"/>
  <c r="S30" i="266"/>
  <c r="R30" i="266"/>
  <c r="O30" i="266"/>
  <c r="N30" i="266"/>
  <c r="K30" i="266"/>
  <c r="J30" i="266"/>
  <c r="G30" i="266"/>
  <c r="F30" i="266"/>
  <c r="AA29" i="266"/>
  <c r="Z29" i="266"/>
  <c r="W29" i="266"/>
  <c r="V29" i="266"/>
  <c r="S29" i="266"/>
  <c r="R29" i="266"/>
  <c r="O29" i="266"/>
  <c r="N29" i="266"/>
  <c r="K29" i="266"/>
  <c r="J29" i="266"/>
  <c r="G29" i="266"/>
  <c r="F29" i="266"/>
  <c r="AA28" i="266"/>
  <c r="Z28" i="266"/>
  <c r="W28" i="266"/>
  <c r="V28" i="266"/>
  <c r="S28" i="266"/>
  <c r="R28" i="266"/>
  <c r="O28" i="266"/>
  <c r="N28" i="266"/>
  <c r="K28" i="266"/>
  <c r="J28" i="266"/>
  <c r="G28" i="266"/>
  <c r="F28" i="266"/>
  <c r="AA27" i="266"/>
  <c r="Z27" i="266"/>
  <c r="W27" i="266"/>
  <c r="V27" i="266"/>
  <c r="S27" i="266"/>
  <c r="R27" i="266"/>
  <c r="O27" i="266"/>
  <c r="N27" i="266"/>
  <c r="K27" i="266"/>
  <c r="J27" i="266"/>
  <c r="G27" i="266"/>
  <c r="F27" i="266"/>
  <c r="AA26" i="266"/>
  <c r="Z26" i="266"/>
  <c r="W26" i="266"/>
  <c r="V26" i="266"/>
  <c r="S26" i="266"/>
  <c r="R26" i="266"/>
  <c r="O26" i="266"/>
  <c r="N26" i="266"/>
  <c r="K26" i="266"/>
  <c r="J26" i="266"/>
  <c r="G26" i="266"/>
  <c r="F26" i="266"/>
  <c r="AA25" i="266"/>
  <c r="Z25" i="266"/>
  <c r="W25" i="266"/>
  <c r="V25" i="266"/>
  <c r="S25" i="266"/>
  <c r="R25" i="266"/>
  <c r="O25" i="266"/>
  <c r="N25" i="266"/>
  <c r="K25" i="266"/>
  <c r="J25" i="266"/>
  <c r="G25" i="266"/>
  <c r="F25" i="266"/>
  <c r="AA24" i="266"/>
  <c r="Z24" i="266"/>
  <c r="W24" i="266"/>
  <c r="V24" i="266"/>
  <c r="S24" i="266"/>
  <c r="R24" i="266"/>
  <c r="O24" i="266"/>
  <c r="N24" i="266"/>
  <c r="K24" i="266"/>
  <c r="J24" i="266"/>
  <c r="G24" i="266"/>
  <c r="F24" i="266"/>
  <c r="AA23" i="266"/>
  <c r="Z23" i="266"/>
  <c r="W23" i="266"/>
  <c r="V23" i="266"/>
  <c r="S23" i="266"/>
  <c r="R23" i="266"/>
  <c r="O23" i="266"/>
  <c r="N23" i="266"/>
  <c r="K23" i="266"/>
  <c r="J23" i="266"/>
  <c r="G23" i="266"/>
  <c r="F23" i="266"/>
  <c r="AA22" i="266"/>
  <c r="Z22" i="266"/>
  <c r="W22" i="266"/>
  <c r="V22" i="266"/>
  <c r="S22" i="266"/>
  <c r="R22" i="266"/>
  <c r="O22" i="266"/>
  <c r="N22" i="266"/>
  <c r="K22" i="266"/>
  <c r="J22" i="266"/>
  <c r="G22" i="266"/>
  <c r="F22" i="266"/>
  <c r="AA21" i="266"/>
  <c r="Z21" i="266"/>
  <c r="W21" i="266"/>
  <c r="V21" i="266"/>
  <c r="S21" i="266"/>
  <c r="R21" i="266"/>
  <c r="O21" i="266"/>
  <c r="N21" i="266"/>
  <c r="K21" i="266"/>
  <c r="J21" i="266"/>
  <c r="G21" i="266"/>
  <c r="F21" i="266"/>
  <c r="AA20" i="266"/>
  <c r="Z20" i="266"/>
  <c r="W20" i="266"/>
  <c r="V20" i="266"/>
  <c r="S20" i="266"/>
  <c r="R20" i="266"/>
  <c r="O20" i="266"/>
  <c r="N20" i="266"/>
  <c r="K20" i="266"/>
  <c r="J20" i="266"/>
  <c r="G20" i="266"/>
  <c r="F20" i="266"/>
  <c r="AA19" i="266"/>
  <c r="Z19" i="266"/>
  <c r="W19" i="266"/>
  <c r="V19" i="266"/>
  <c r="S19" i="266"/>
  <c r="R19" i="266"/>
  <c r="O19" i="266"/>
  <c r="N19" i="266"/>
  <c r="K19" i="266"/>
  <c r="J19" i="266"/>
  <c r="G19" i="266"/>
  <c r="F19" i="266"/>
  <c r="AA18" i="266"/>
  <c r="Z18" i="266"/>
  <c r="W18" i="266"/>
  <c r="V18" i="266"/>
  <c r="S18" i="266"/>
  <c r="R18" i="266"/>
  <c r="O18" i="266"/>
  <c r="N18" i="266"/>
  <c r="K18" i="266"/>
  <c r="J18" i="266"/>
  <c r="G18" i="266"/>
  <c r="F18" i="266"/>
  <c r="AA17" i="266"/>
  <c r="Z17" i="266"/>
  <c r="W17" i="266"/>
  <c r="V17" i="266"/>
  <c r="S17" i="266"/>
  <c r="R17" i="266"/>
  <c r="O17" i="266"/>
  <c r="N17" i="266"/>
  <c r="K17" i="266"/>
  <c r="J17" i="266"/>
  <c r="G17" i="266"/>
  <c r="F17" i="266"/>
  <c r="AA16" i="266"/>
  <c r="Z16" i="266"/>
  <c r="W16" i="266"/>
  <c r="V16" i="266"/>
  <c r="S16" i="266"/>
  <c r="R16" i="266"/>
  <c r="O16" i="266"/>
  <c r="N16" i="266"/>
  <c r="K16" i="266"/>
  <c r="J16" i="266"/>
  <c r="G16" i="266"/>
  <c r="F16" i="266"/>
  <c r="AA15" i="266"/>
  <c r="Z15" i="266"/>
  <c r="W15" i="266"/>
  <c r="V15" i="266"/>
  <c r="S15" i="266"/>
  <c r="R15" i="266"/>
  <c r="O15" i="266"/>
  <c r="N15" i="266"/>
  <c r="K15" i="266"/>
  <c r="J15" i="266"/>
  <c r="G15" i="266"/>
  <c r="F15" i="266"/>
  <c r="AA14" i="266"/>
  <c r="Z14" i="266"/>
  <c r="W14" i="266"/>
  <c r="V14" i="266"/>
  <c r="S14" i="266"/>
  <c r="R14" i="266"/>
  <c r="O14" i="266"/>
  <c r="N14" i="266"/>
  <c r="K14" i="266"/>
  <c r="J14" i="266"/>
  <c r="G14" i="266"/>
  <c r="F14" i="266"/>
  <c r="AA13" i="266"/>
  <c r="Z13" i="266"/>
  <c r="W13" i="266"/>
  <c r="V13" i="266"/>
  <c r="S13" i="266"/>
  <c r="R13" i="266"/>
  <c r="O13" i="266"/>
  <c r="N13" i="266"/>
  <c r="K13" i="266"/>
  <c r="J13" i="266"/>
  <c r="G13" i="266"/>
  <c r="F13" i="266"/>
  <c r="AA12" i="266"/>
  <c r="Z12" i="266"/>
  <c r="W12" i="266"/>
  <c r="V12" i="266"/>
  <c r="S12" i="266"/>
  <c r="R12" i="266"/>
  <c r="O12" i="266"/>
  <c r="N12" i="266"/>
  <c r="K12" i="266"/>
  <c r="J12" i="266"/>
  <c r="G12" i="266"/>
  <c r="F12" i="266"/>
  <c r="AA11" i="266"/>
  <c r="Z11" i="266"/>
  <c r="W11" i="266"/>
  <c r="V11" i="266"/>
  <c r="S11" i="266"/>
  <c r="R11" i="266"/>
  <c r="O11" i="266"/>
  <c r="N11" i="266"/>
  <c r="K11" i="266"/>
  <c r="J11" i="266"/>
  <c r="G11" i="266"/>
  <c r="F11" i="266"/>
  <c r="AB37" i="265"/>
  <c r="AB37" i="266" s="1"/>
  <c r="X37" i="265"/>
  <c r="X37" i="266" s="1"/>
  <c r="T37" i="265"/>
  <c r="T37" i="266" s="1"/>
  <c r="P37" i="265"/>
  <c r="P37" i="266" s="1"/>
  <c r="L37" i="265"/>
  <c r="L37" i="266" s="1"/>
  <c r="H37" i="265"/>
  <c r="H37" i="266" s="1"/>
  <c r="C37" i="265"/>
  <c r="C37" i="266" s="1"/>
  <c r="B37" i="265"/>
  <c r="B37" i="266" s="1"/>
  <c r="AB36" i="265"/>
  <c r="AB36" i="266" s="1"/>
  <c r="X36" i="265"/>
  <c r="X36" i="266" s="1"/>
  <c r="T36" i="265"/>
  <c r="T36" i="266" s="1"/>
  <c r="P36" i="265"/>
  <c r="P36" i="266" s="1"/>
  <c r="L36" i="265"/>
  <c r="L36" i="266" s="1"/>
  <c r="H36" i="265"/>
  <c r="H36" i="266" s="1"/>
  <c r="C36" i="265"/>
  <c r="C36" i="266" s="1"/>
  <c r="B36" i="265"/>
  <c r="AB35" i="265"/>
  <c r="AB35" i="266" s="1"/>
  <c r="X35" i="265"/>
  <c r="X35" i="266" s="1"/>
  <c r="T35" i="265"/>
  <c r="T35" i="266" s="1"/>
  <c r="P35" i="265"/>
  <c r="P35" i="266" s="1"/>
  <c r="L35" i="265"/>
  <c r="L35" i="266" s="1"/>
  <c r="H35" i="265"/>
  <c r="H35" i="266" s="1"/>
  <c r="C35" i="265"/>
  <c r="C35" i="266" s="1"/>
  <c r="B35" i="265"/>
  <c r="B35" i="266" s="1"/>
  <c r="AB34" i="265"/>
  <c r="AB34" i="266" s="1"/>
  <c r="X34" i="265"/>
  <c r="X34" i="266" s="1"/>
  <c r="T34" i="265"/>
  <c r="T34" i="266" s="1"/>
  <c r="P34" i="265"/>
  <c r="P34" i="266" s="1"/>
  <c r="L34" i="265"/>
  <c r="L34" i="266" s="1"/>
  <c r="H34" i="265"/>
  <c r="H34" i="266" s="1"/>
  <c r="C34" i="265"/>
  <c r="C34" i="266" s="1"/>
  <c r="B34" i="265"/>
  <c r="AB33" i="265"/>
  <c r="AB33" i="266" s="1"/>
  <c r="X33" i="265"/>
  <c r="X33" i="266" s="1"/>
  <c r="T33" i="265"/>
  <c r="T33" i="266" s="1"/>
  <c r="P33" i="265"/>
  <c r="P33" i="266" s="1"/>
  <c r="L33" i="265"/>
  <c r="L33" i="266" s="1"/>
  <c r="H33" i="265"/>
  <c r="H33" i="266" s="1"/>
  <c r="C33" i="265"/>
  <c r="C33" i="266" s="1"/>
  <c r="B33" i="265"/>
  <c r="AB32" i="265"/>
  <c r="AB32" i="266" s="1"/>
  <c r="X32" i="265"/>
  <c r="X32" i="266" s="1"/>
  <c r="T32" i="265"/>
  <c r="T32" i="266" s="1"/>
  <c r="P32" i="265"/>
  <c r="P32" i="266" s="1"/>
  <c r="L32" i="265"/>
  <c r="L32" i="266" s="1"/>
  <c r="H32" i="265"/>
  <c r="H32" i="266" s="1"/>
  <c r="C32" i="265"/>
  <c r="C32" i="266" s="1"/>
  <c r="B32" i="265"/>
  <c r="AB31" i="265"/>
  <c r="AB31" i="266" s="1"/>
  <c r="X31" i="265"/>
  <c r="X31" i="266" s="1"/>
  <c r="T31" i="265"/>
  <c r="T31" i="266" s="1"/>
  <c r="P31" i="265"/>
  <c r="L31" i="265"/>
  <c r="L31" i="266" s="1"/>
  <c r="H31" i="265"/>
  <c r="H31" i="266" s="1"/>
  <c r="C31" i="265"/>
  <c r="B31" i="265"/>
  <c r="AB30" i="265"/>
  <c r="AB30" i="266" s="1"/>
  <c r="X30" i="265"/>
  <c r="X30" i="266" s="1"/>
  <c r="T30" i="265"/>
  <c r="P30" i="265"/>
  <c r="P30" i="266" s="1"/>
  <c r="L30" i="265"/>
  <c r="L30" i="266" s="1"/>
  <c r="H30" i="265"/>
  <c r="H30" i="266" s="1"/>
  <c r="C30" i="265"/>
  <c r="B30" i="265"/>
  <c r="AB29" i="265"/>
  <c r="AB29" i="266" s="1"/>
  <c r="X29" i="265"/>
  <c r="T29" i="265"/>
  <c r="P29" i="265"/>
  <c r="P29" i="266" s="1"/>
  <c r="L29" i="265"/>
  <c r="L29" i="266" s="1"/>
  <c r="H29" i="265"/>
  <c r="H29" i="266" s="1"/>
  <c r="C29" i="265"/>
  <c r="B29" i="265"/>
  <c r="AB28" i="265"/>
  <c r="AB28" i="266" s="1"/>
  <c r="X28" i="265"/>
  <c r="T28" i="265"/>
  <c r="T28" i="266" s="1"/>
  <c r="P28" i="265"/>
  <c r="P28" i="266" s="1"/>
  <c r="L28" i="265"/>
  <c r="L28" i="266" s="1"/>
  <c r="H28" i="265"/>
  <c r="H28" i="266" s="1"/>
  <c r="C28" i="265"/>
  <c r="B28" i="265"/>
  <c r="AB27" i="265"/>
  <c r="AB27" i="266" s="1"/>
  <c r="X27" i="265"/>
  <c r="X27" i="266" s="1"/>
  <c r="T27" i="265"/>
  <c r="T27" i="266" s="1"/>
  <c r="P27" i="265"/>
  <c r="P27" i="266" s="1"/>
  <c r="L27" i="265"/>
  <c r="L27" i="266" s="1"/>
  <c r="H27" i="265"/>
  <c r="H27" i="266" s="1"/>
  <c r="C27" i="265"/>
  <c r="B27" i="265"/>
  <c r="AB26" i="265"/>
  <c r="AB26" i="266" s="1"/>
  <c r="X26" i="265"/>
  <c r="X26" i="266" s="1"/>
  <c r="T26" i="265"/>
  <c r="T26" i="266" s="1"/>
  <c r="P26" i="265"/>
  <c r="P26" i="266" s="1"/>
  <c r="L26" i="265"/>
  <c r="L26" i="266" s="1"/>
  <c r="H26" i="265"/>
  <c r="H26" i="266" s="1"/>
  <c r="C26" i="265"/>
  <c r="B26" i="265"/>
  <c r="AB25" i="265"/>
  <c r="AB25" i="266" s="1"/>
  <c r="X25" i="265"/>
  <c r="X25" i="266" s="1"/>
  <c r="T25" i="265"/>
  <c r="T25" i="266" s="1"/>
  <c r="P25" i="265"/>
  <c r="P25" i="266" s="1"/>
  <c r="L25" i="265"/>
  <c r="L25" i="266" s="1"/>
  <c r="H25" i="265"/>
  <c r="H25" i="266" s="1"/>
  <c r="C25" i="265"/>
  <c r="B25" i="265"/>
  <c r="AB24" i="265"/>
  <c r="AB24" i="266" s="1"/>
  <c r="X24" i="265"/>
  <c r="X24" i="266" s="1"/>
  <c r="T24" i="265"/>
  <c r="T24" i="266" s="1"/>
  <c r="P24" i="265"/>
  <c r="P24" i="266" s="1"/>
  <c r="L24" i="265"/>
  <c r="L24" i="266" s="1"/>
  <c r="H24" i="265"/>
  <c r="C24" i="265"/>
  <c r="B24" i="265"/>
  <c r="AB23" i="265"/>
  <c r="AB23" i="266" s="1"/>
  <c r="X23" i="265"/>
  <c r="X23" i="266" s="1"/>
  <c r="T23" i="265"/>
  <c r="T23" i="266" s="1"/>
  <c r="P23" i="265"/>
  <c r="P23" i="266" s="1"/>
  <c r="L23" i="265"/>
  <c r="L23" i="266" s="1"/>
  <c r="H23" i="265"/>
  <c r="C23" i="265"/>
  <c r="C23" i="266" s="1"/>
  <c r="B23" i="265"/>
  <c r="AB22" i="265"/>
  <c r="AB22" i="266" s="1"/>
  <c r="X22" i="265"/>
  <c r="X22" i="266" s="1"/>
  <c r="T22" i="265"/>
  <c r="T22" i="266" s="1"/>
  <c r="P22" i="265"/>
  <c r="P22" i="266" s="1"/>
  <c r="L22" i="265"/>
  <c r="L22" i="266" s="1"/>
  <c r="H22" i="265"/>
  <c r="C22" i="265"/>
  <c r="C22" i="266" s="1"/>
  <c r="B22" i="265"/>
  <c r="AB21" i="265"/>
  <c r="AB21" i="266" s="1"/>
  <c r="X21" i="265"/>
  <c r="X21" i="266" s="1"/>
  <c r="T21" i="265"/>
  <c r="T21" i="266" s="1"/>
  <c r="P21" i="265"/>
  <c r="P21" i="266" s="1"/>
  <c r="L21" i="265"/>
  <c r="L21" i="266" s="1"/>
  <c r="H21" i="265"/>
  <c r="C21" i="265"/>
  <c r="C21" i="266" s="1"/>
  <c r="B21" i="265"/>
  <c r="AB20" i="265"/>
  <c r="AB20" i="266" s="1"/>
  <c r="X20" i="265"/>
  <c r="X20" i="266" s="1"/>
  <c r="T20" i="265"/>
  <c r="T20" i="266" s="1"/>
  <c r="P20" i="265"/>
  <c r="P20" i="266" s="1"/>
  <c r="L20" i="265"/>
  <c r="L20" i="266" s="1"/>
  <c r="H20" i="265"/>
  <c r="C20" i="265"/>
  <c r="C20" i="266" s="1"/>
  <c r="B20" i="265"/>
  <c r="AB19" i="265"/>
  <c r="AB19" i="266" s="1"/>
  <c r="X19" i="265"/>
  <c r="X19" i="266" s="1"/>
  <c r="T19" i="265"/>
  <c r="T19" i="266" s="1"/>
  <c r="P19" i="265"/>
  <c r="P19" i="266" s="1"/>
  <c r="L19" i="265"/>
  <c r="L19" i="266" s="1"/>
  <c r="H19" i="265"/>
  <c r="C19" i="265"/>
  <c r="B19" i="265"/>
  <c r="AB18" i="265"/>
  <c r="AB18" i="266" s="1"/>
  <c r="X18" i="265"/>
  <c r="X18" i="266" s="1"/>
  <c r="T18" i="265"/>
  <c r="T18" i="266" s="1"/>
  <c r="P18" i="265"/>
  <c r="P18" i="266" s="1"/>
  <c r="L18" i="265"/>
  <c r="L18" i="266" s="1"/>
  <c r="H18" i="265"/>
  <c r="C18" i="265"/>
  <c r="B18" i="265"/>
  <c r="AB17" i="265"/>
  <c r="AB17" i="266" s="1"/>
  <c r="X17" i="265"/>
  <c r="X17" i="266" s="1"/>
  <c r="T17" i="265"/>
  <c r="T17" i="266" s="1"/>
  <c r="P17" i="265"/>
  <c r="P17" i="266" s="1"/>
  <c r="L17" i="265"/>
  <c r="L17" i="266" s="1"/>
  <c r="H17" i="265"/>
  <c r="C17" i="265"/>
  <c r="B17" i="265"/>
  <c r="AB16" i="265"/>
  <c r="AB16" i="266" s="1"/>
  <c r="X16" i="265"/>
  <c r="X16" i="266" s="1"/>
  <c r="T16" i="265"/>
  <c r="T16" i="266" s="1"/>
  <c r="P16" i="265"/>
  <c r="P16" i="266" s="1"/>
  <c r="L16" i="265"/>
  <c r="H16" i="265"/>
  <c r="C16" i="265"/>
  <c r="B16" i="265"/>
  <c r="AB15" i="265"/>
  <c r="AB15" i="266" s="1"/>
  <c r="X15" i="265"/>
  <c r="X15" i="266" s="1"/>
  <c r="T15" i="265"/>
  <c r="T15" i="266" s="1"/>
  <c r="P15" i="265"/>
  <c r="P15" i="266" s="1"/>
  <c r="L15" i="265"/>
  <c r="H15" i="265"/>
  <c r="H15" i="266" s="1"/>
  <c r="C15" i="265"/>
  <c r="B15" i="265"/>
  <c r="AB14" i="265"/>
  <c r="AB14" i="266" s="1"/>
  <c r="X14" i="265"/>
  <c r="X14" i="266" s="1"/>
  <c r="T14" i="265"/>
  <c r="T14" i="266" s="1"/>
  <c r="P14" i="265"/>
  <c r="L14" i="265"/>
  <c r="L14" i="266" s="1"/>
  <c r="H14" i="265"/>
  <c r="H14" i="266" s="1"/>
  <c r="C14" i="265"/>
  <c r="B14" i="265"/>
  <c r="B14" i="266" s="1"/>
  <c r="AB13" i="265"/>
  <c r="AB13" i="266" s="1"/>
  <c r="X13" i="265"/>
  <c r="X13" i="266" s="1"/>
  <c r="T13" i="265"/>
  <c r="T13" i="266" s="1"/>
  <c r="P13" i="265"/>
  <c r="P13" i="266" s="1"/>
  <c r="L13" i="265"/>
  <c r="L13" i="266" s="1"/>
  <c r="H13" i="265"/>
  <c r="H13" i="266" s="1"/>
  <c r="C13" i="265"/>
  <c r="B13" i="265"/>
  <c r="B13" i="266" s="1"/>
  <c r="AB12" i="265"/>
  <c r="AB12" i="266" s="1"/>
  <c r="X12" i="265"/>
  <c r="X12" i="266" s="1"/>
  <c r="T12" i="265"/>
  <c r="T12" i="266" s="1"/>
  <c r="P12" i="265"/>
  <c r="P12" i="266" s="1"/>
  <c r="L12" i="265"/>
  <c r="L12" i="266" s="1"/>
  <c r="H12" i="265"/>
  <c r="H12" i="266" s="1"/>
  <c r="C12" i="265"/>
  <c r="B12" i="265"/>
  <c r="B12" i="266" s="1"/>
  <c r="AB11" i="265"/>
  <c r="AB11" i="266" s="1"/>
  <c r="X11" i="265"/>
  <c r="X11" i="266" s="1"/>
  <c r="T11" i="265"/>
  <c r="P11" i="265"/>
  <c r="P11" i="266" s="1"/>
  <c r="L11" i="265"/>
  <c r="L11" i="266" s="1"/>
  <c r="H11" i="265"/>
  <c r="H11" i="266" s="1"/>
  <c r="C11" i="265"/>
  <c r="B11" i="265"/>
  <c r="B11" i="266" s="1"/>
  <c r="AA9" i="265"/>
  <c r="AA9" i="266" s="1"/>
  <c r="Z9" i="265"/>
  <c r="Z9" i="266" s="1"/>
  <c r="W9" i="265"/>
  <c r="W9" i="266" s="1"/>
  <c r="V9" i="265"/>
  <c r="V9" i="266" s="1"/>
  <c r="S9" i="265"/>
  <c r="S9" i="266" s="1"/>
  <c r="R9" i="265"/>
  <c r="R9" i="266" s="1"/>
  <c r="O9" i="265"/>
  <c r="O9" i="266" s="1"/>
  <c r="N9" i="265"/>
  <c r="N9" i="266" s="1"/>
  <c r="K9" i="265"/>
  <c r="K9" i="266" s="1"/>
  <c r="J9" i="265"/>
  <c r="J9" i="266" s="1"/>
  <c r="G9" i="265"/>
  <c r="G9" i="266" s="1"/>
  <c r="F9" i="265"/>
  <c r="F9" i="266" s="1"/>
  <c r="AB59" i="264"/>
  <c r="X59" i="264"/>
  <c r="T59" i="264"/>
  <c r="P59" i="264"/>
  <c r="L59" i="264"/>
  <c r="H59" i="264"/>
  <c r="C59" i="264"/>
  <c r="B59" i="264"/>
  <c r="AB58" i="264"/>
  <c r="X58" i="264"/>
  <c r="T58" i="264"/>
  <c r="P58" i="264"/>
  <c r="L58" i="264"/>
  <c r="H58" i="264"/>
  <c r="C58" i="264"/>
  <c r="B58" i="264"/>
  <c r="B57" i="264" s="1"/>
  <c r="AA57" i="264"/>
  <c r="Z57" i="264"/>
  <c r="W57" i="264"/>
  <c r="V57" i="264"/>
  <c r="S57" i="264"/>
  <c r="R57" i="264"/>
  <c r="O57" i="264"/>
  <c r="N57" i="264"/>
  <c r="K57" i="264"/>
  <c r="J57" i="264"/>
  <c r="G57" i="264"/>
  <c r="F57" i="264"/>
  <c r="AB55" i="264"/>
  <c r="AB50" i="264" s="1"/>
  <c r="X55" i="264"/>
  <c r="X50" i="264" s="1"/>
  <c r="T55" i="264"/>
  <c r="T50" i="264" s="1"/>
  <c r="P55" i="264"/>
  <c r="P50" i="264" s="1"/>
  <c r="L55" i="264"/>
  <c r="L50" i="264" s="1"/>
  <c r="H55" i="264"/>
  <c r="C55" i="264"/>
  <c r="B55" i="264"/>
  <c r="AB54" i="264"/>
  <c r="X54" i="264"/>
  <c r="X49" i="264" s="1"/>
  <c r="T54" i="264"/>
  <c r="P54" i="264"/>
  <c r="P49" i="264" s="1"/>
  <c r="L54" i="264"/>
  <c r="H54" i="264"/>
  <c r="C54" i="264"/>
  <c r="B54" i="264"/>
  <c r="AB53" i="264"/>
  <c r="X53" i="264"/>
  <c r="X48" i="264" s="1"/>
  <c r="T53" i="264"/>
  <c r="P53" i="264"/>
  <c r="L53" i="264"/>
  <c r="H53" i="264"/>
  <c r="C53" i="264"/>
  <c r="B53" i="264"/>
  <c r="B52" i="264" s="1"/>
  <c r="AA52" i="264"/>
  <c r="Z52" i="264"/>
  <c r="W52" i="264"/>
  <c r="V52" i="264"/>
  <c r="S52" i="264"/>
  <c r="R52" i="264"/>
  <c r="O52" i="264"/>
  <c r="N52" i="264"/>
  <c r="K52" i="264"/>
  <c r="J52" i="264"/>
  <c r="G52" i="264"/>
  <c r="F52" i="264"/>
  <c r="AA50" i="264"/>
  <c r="Z50" i="264"/>
  <c r="W50" i="264"/>
  <c r="V50" i="264"/>
  <c r="S50" i="264"/>
  <c r="R50" i="264"/>
  <c r="O50" i="264"/>
  <c r="N50" i="264"/>
  <c r="K50" i="264"/>
  <c r="J50" i="264"/>
  <c r="H50" i="264"/>
  <c r="G50" i="264"/>
  <c r="F50" i="264"/>
  <c r="AA49" i="264"/>
  <c r="AA47" i="264" s="1"/>
  <c r="Z49" i="264"/>
  <c r="Z25" i="264" s="1"/>
  <c r="W49" i="264"/>
  <c r="V49" i="264"/>
  <c r="V25" i="264" s="1"/>
  <c r="S49" i="264"/>
  <c r="R49" i="264"/>
  <c r="O49" i="264"/>
  <c r="O25" i="264" s="1"/>
  <c r="N49" i="264"/>
  <c r="N25" i="264" s="1"/>
  <c r="K49" i="264"/>
  <c r="K25" i="264" s="1"/>
  <c r="J49" i="264"/>
  <c r="J25" i="264" s="1"/>
  <c r="G49" i="264"/>
  <c r="F49" i="264"/>
  <c r="F25" i="264" s="1"/>
  <c r="AA48" i="264"/>
  <c r="Z48" i="264"/>
  <c r="W48" i="264"/>
  <c r="V48" i="264"/>
  <c r="S48" i="264"/>
  <c r="R48" i="264"/>
  <c r="O48" i="264"/>
  <c r="N48" i="264"/>
  <c r="K48" i="264"/>
  <c r="K47" i="264" s="1"/>
  <c r="J48" i="264"/>
  <c r="G48" i="264"/>
  <c r="F48" i="264"/>
  <c r="AA34" i="264"/>
  <c r="Z34" i="264"/>
  <c r="W34" i="264"/>
  <c r="V34" i="264"/>
  <c r="S34" i="264"/>
  <c r="R34" i="264"/>
  <c r="O34" i="264"/>
  <c r="N34" i="264"/>
  <c r="K34" i="264"/>
  <c r="J34" i="264"/>
  <c r="G34" i="264"/>
  <c r="F34" i="264"/>
  <c r="W31" i="264"/>
  <c r="V31" i="264"/>
  <c r="S31" i="264"/>
  <c r="R31" i="264"/>
  <c r="O31" i="264"/>
  <c r="N31" i="264"/>
  <c r="K31" i="264"/>
  <c r="J31" i="264"/>
  <c r="G31" i="264"/>
  <c r="F31" i="264"/>
  <c r="AA30" i="264"/>
  <c r="Z30" i="264"/>
  <c r="W30" i="264"/>
  <c r="V30" i="264"/>
  <c r="S30" i="264"/>
  <c r="R30" i="264"/>
  <c r="O30" i="264"/>
  <c r="N30" i="264"/>
  <c r="K30" i="264"/>
  <c r="J30" i="264"/>
  <c r="G30" i="264"/>
  <c r="F30" i="264"/>
  <c r="AA29" i="264"/>
  <c r="Z29" i="264"/>
  <c r="W29" i="264"/>
  <c r="V29" i="264"/>
  <c r="S29" i="264"/>
  <c r="R29" i="264"/>
  <c r="O29" i="264"/>
  <c r="N29" i="264"/>
  <c r="K29" i="264"/>
  <c r="J29" i="264"/>
  <c r="G29" i="264"/>
  <c r="F29" i="264"/>
  <c r="AB20" i="264"/>
  <c r="AB34" i="264" s="1"/>
  <c r="X20" i="264"/>
  <c r="X19" i="264" s="1"/>
  <c r="T20" i="264"/>
  <c r="P20" i="264"/>
  <c r="P34" i="264" s="1"/>
  <c r="L20" i="264"/>
  <c r="L10" i="264" s="1"/>
  <c r="H20" i="264"/>
  <c r="C20" i="264"/>
  <c r="B20" i="264"/>
  <c r="B19" i="264" s="1"/>
  <c r="AA19" i="264"/>
  <c r="Z19" i="264"/>
  <c r="W19" i="264"/>
  <c r="V19" i="264"/>
  <c r="V33" i="264" s="1"/>
  <c r="S19" i="264"/>
  <c r="R19" i="264"/>
  <c r="O19" i="264"/>
  <c r="N19" i="264"/>
  <c r="N33" i="264" s="1"/>
  <c r="K19" i="264"/>
  <c r="J19" i="264"/>
  <c r="H19" i="264"/>
  <c r="G19" i="264"/>
  <c r="F19" i="264"/>
  <c r="AB17" i="264"/>
  <c r="AB12" i="264" s="1"/>
  <c r="X17" i="264"/>
  <c r="X31" i="264" s="1"/>
  <c r="T17" i="264"/>
  <c r="T31" i="264" s="1"/>
  <c r="P17" i="264"/>
  <c r="P12" i="264" s="1"/>
  <c r="L17" i="264"/>
  <c r="H17" i="264"/>
  <c r="H31" i="264" s="1"/>
  <c r="C17" i="264"/>
  <c r="B17" i="264"/>
  <c r="AB16" i="264"/>
  <c r="X16" i="264"/>
  <c r="T16" i="264"/>
  <c r="P16" i="264"/>
  <c r="L16" i="264"/>
  <c r="L11" i="264" s="1"/>
  <c r="H16" i="264"/>
  <c r="H14" i="264" s="1"/>
  <c r="C16" i="264"/>
  <c r="B16" i="264"/>
  <c r="AB15" i="264"/>
  <c r="X15" i="264"/>
  <c r="T15" i="264"/>
  <c r="P15" i="264"/>
  <c r="P29" i="264" s="1"/>
  <c r="L15" i="264"/>
  <c r="H15" i="264"/>
  <c r="H29" i="264" s="1"/>
  <c r="C15" i="264"/>
  <c r="B15" i="264"/>
  <c r="AA14" i="264"/>
  <c r="Z14" i="264"/>
  <c r="Z28" i="264" s="1"/>
  <c r="W14" i="264"/>
  <c r="V14" i="264"/>
  <c r="V28" i="264" s="1"/>
  <c r="S14" i="264"/>
  <c r="S28" i="264" s="1"/>
  <c r="R14" i="264"/>
  <c r="R28" i="264" s="1"/>
  <c r="O14" i="264"/>
  <c r="N14" i="264"/>
  <c r="K14" i="264"/>
  <c r="J14" i="264"/>
  <c r="J28" i="264" s="1"/>
  <c r="G14" i="264"/>
  <c r="G28" i="264" s="1"/>
  <c r="F14" i="264"/>
  <c r="F28" i="264" s="1"/>
  <c r="B14" i="264"/>
  <c r="AA12" i="264"/>
  <c r="Z12" i="264"/>
  <c r="W12" i="264"/>
  <c r="V12" i="264"/>
  <c r="V26" i="264" s="1"/>
  <c r="S12" i="264"/>
  <c r="R12" i="264"/>
  <c r="R26" i="264" s="1"/>
  <c r="O12" i="264"/>
  <c r="O26" i="264" s="1"/>
  <c r="N12" i="264"/>
  <c r="L12" i="264"/>
  <c r="K12" i="264"/>
  <c r="K26" i="264" s="1"/>
  <c r="J12" i="264"/>
  <c r="J26" i="264" s="1"/>
  <c r="G12" i="264"/>
  <c r="F12" i="264"/>
  <c r="W25" i="264"/>
  <c r="R25" i="264"/>
  <c r="AA10" i="264"/>
  <c r="AA24" i="264" s="1"/>
  <c r="Z10" i="264"/>
  <c r="W10" i="264"/>
  <c r="W24" i="264" s="1"/>
  <c r="V10" i="264"/>
  <c r="S10" i="264"/>
  <c r="S24" i="264" s="1"/>
  <c r="R10" i="264"/>
  <c r="P10" i="264"/>
  <c r="O10" i="264"/>
  <c r="O24" i="264" s="1"/>
  <c r="N10" i="264"/>
  <c r="K10" i="264"/>
  <c r="J10" i="264"/>
  <c r="G10" i="264"/>
  <c r="F10" i="264"/>
  <c r="AA37" i="261"/>
  <c r="Z37" i="261"/>
  <c r="AA36" i="261"/>
  <c r="Z36" i="261"/>
  <c r="AA35" i="261"/>
  <c r="Z35" i="261"/>
  <c r="AA34" i="261"/>
  <c r="Z34" i="261"/>
  <c r="AA33" i="261"/>
  <c r="Z33" i="261"/>
  <c r="AA32" i="261"/>
  <c r="Z32" i="261"/>
  <c r="AA31" i="261"/>
  <c r="Z31" i="261"/>
  <c r="AA30" i="261"/>
  <c r="Z30" i="261"/>
  <c r="AA29" i="261"/>
  <c r="Z29" i="261"/>
  <c r="AA28" i="261"/>
  <c r="Z28" i="261"/>
  <c r="AA27" i="261"/>
  <c r="Z27" i="261"/>
  <c r="AA26" i="261"/>
  <c r="Z26" i="261"/>
  <c r="AA25" i="261"/>
  <c r="Z25" i="261"/>
  <c r="AA24" i="261"/>
  <c r="Z24" i="261"/>
  <c r="AA23" i="261"/>
  <c r="Z23" i="261"/>
  <c r="AA22" i="261"/>
  <c r="Z22" i="261"/>
  <c r="AA21" i="261"/>
  <c r="Z21" i="261"/>
  <c r="AA20" i="261"/>
  <c r="Z20" i="261"/>
  <c r="AA19" i="261"/>
  <c r="Z19" i="261"/>
  <c r="AA18" i="261"/>
  <c r="Z18" i="261"/>
  <c r="AA17" i="261"/>
  <c r="Z17" i="261"/>
  <c r="AA16" i="261"/>
  <c r="Z16" i="261"/>
  <c r="AA15" i="261"/>
  <c r="Z15" i="261"/>
  <c r="AA14" i="261"/>
  <c r="Z14" i="261"/>
  <c r="AA13" i="261"/>
  <c r="Z13" i="261"/>
  <c r="AA12" i="261"/>
  <c r="Z12" i="261"/>
  <c r="AA11" i="261"/>
  <c r="Z11" i="261"/>
  <c r="W37" i="261"/>
  <c r="V37" i="261"/>
  <c r="W36" i="261"/>
  <c r="V36" i="261"/>
  <c r="W35" i="261"/>
  <c r="V35" i="261"/>
  <c r="W34" i="261"/>
  <c r="V34" i="261"/>
  <c r="W33" i="261"/>
  <c r="V33" i="261"/>
  <c r="W32" i="261"/>
  <c r="V32" i="261"/>
  <c r="W31" i="261"/>
  <c r="V31" i="261"/>
  <c r="W30" i="261"/>
  <c r="V30" i="261"/>
  <c r="W29" i="261"/>
  <c r="V29" i="261"/>
  <c r="W28" i="261"/>
  <c r="V28" i="261"/>
  <c r="W27" i="261"/>
  <c r="V27" i="261"/>
  <c r="W26" i="261"/>
  <c r="V26" i="261"/>
  <c r="W25" i="261"/>
  <c r="V25" i="261"/>
  <c r="W24" i="261"/>
  <c r="V24" i="261"/>
  <c r="W23" i="261"/>
  <c r="V23" i="261"/>
  <c r="W22" i="261"/>
  <c r="V22" i="261"/>
  <c r="W21" i="261"/>
  <c r="V21" i="261"/>
  <c r="W20" i="261"/>
  <c r="V20" i="261"/>
  <c r="W19" i="261"/>
  <c r="V19" i="261"/>
  <c r="W18" i="261"/>
  <c r="V18" i="261"/>
  <c r="W17" i="261"/>
  <c r="V17" i="261"/>
  <c r="W16" i="261"/>
  <c r="V16" i="261"/>
  <c r="W15" i="261"/>
  <c r="V15" i="261"/>
  <c r="W14" i="261"/>
  <c r="V14" i="261"/>
  <c r="W13" i="261"/>
  <c r="V13" i="261"/>
  <c r="W12" i="261"/>
  <c r="V12" i="261"/>
  <c r="W11" i="261"/>
  <c r="V11" i="261"/>
  <c r="S37" i="261"/>
  <c r="R37" i="261"/>
  <c r="S36" i="261"/>
  <c r="R36" i="261"/>
  <c r="S35" i="261"/>
  <c r="R35" i="261"/>
  <c r="S34" i="261"/>
  <c r="R34" i="261"/>
  <c r="S33" i="261"/>
  <c r="R33" i="261"/>
  <c r="S32" i="261"/>
  <c r="R32" i="261"/>
  <c r="S31" i="261"/>
  <c r="R31" i="261"/>
  <c r="S30" i="261"/>
  <c r="R30" i="261"/>
  <c r="S29" i="261"/>
  <c r="R29" i="261"/>
  <c r="S28" i="261"/>
  <c r="R28" i="261"/>
  <c r="S27" i="261"/>
  <c r="R27" i="261"/>
  <c r="S26" i="261"/>
  <c r="R26" i="261"/>
  <c r="S25" i="261"/>
  <c r="R25" i="261"/>
  <c r="S24" i="261"/>
  <c r="R24" i="261"/>
  <c r="S23" i="261"/>
  <c r="R23" i="261"/>
  <c r="S22" i="261"/>
  <c r="R22" i="261"/>
  <c r="S21" i="261"/>
  <c r="R21" i="261"/>
  <c r="S20" i="261"/>
  <c r="R20" i="261"/>
  <c r="S19" i="261"/>
  <c r="R19" i="261"/>
  <c r="S18" i="261"/>
  <c r="R18" i="261"/>
  <c r="S17" i="261"/>
  <c r="R17" i="261"/>
  <c r="S16" i="261"/>
  <c r="R16" i="261"/>
  <c r="S15" i="261"/>
  <c r="R15" i="261"/>
  <c r="S14" i="261"/>
  <c r="R14" i="261"/>
  <c r="S13" i="261"/>
  <c r="R13" i="261"/>
  <c r="S12" i="261"/>
  <c r="R12" i="261"/>
  <c r="S11" i="261"/>
  <c r="R11" i="261"/>
  <c r="O37" i="261"/>
  <c r="N37" i="261"/>
  <c r="O36" i="261"/>
  <c r="N36" i="261"/>
  <c r="O35" i="261"/>
  <c r="N35" i="261"/>
  <c r="O34" i="261"/>
  <c r="N34" i="261"/>
  <c r="O33" i="261"/>
  <c r="N33" i="261"/>
  <c r="O32" i="261"/>
  <c r="N32" i="261"/>
  <c r="O31" i="261"/>
  <c r="N31" i="261"/>
  <c r="O30" i="261"/>
  <c r="N30" i="261"/>
  <c r="O29" i="261"/>
  <c r="N29" i="261"/>
  <c r="O28" i="261"/>
  <c r="N28" i="261"/>
  <c r="O27" i="261"/>
  <c r="N27" i="261"/>
  <c r="O26" i="261"/>
  <c r="N26" i="261"/>
  <c r="O25" i="261"/>
  <c r="N25" i="261"/>
  <c r="O24" i="261"/>
  <c r="N24" i="261"/>
  <c r="O23" i="261"/>
  <c r="N23" i="261"/>
  <c r="O22" i="261"/>
  <c r="N22" i="261"/>
  <c r="O21" i="261"/>
  <c r="N21" i="261"/>
  <c r="O20" i="261"/>
  <c r="N20" i="261"/>
  <c r="O19" i="261"/>
  <c r="N19" i="261"/>
  <c r="O18" i="261"/>
  <c r="N18" i="261"/>
  <c r="O17" i="261"/>
  <c r="N17" i="261"/>
  <c r="O16" i="261"/>
  <c r="N16" i="261"/>
  <c r="O15" i="261"/>
  <c r="N15" i="261"/>
  <c r="O14" i="261"/>
  <c r="N14" i="261"/>
  <c r="O13" i="261"/>
  <c r="N13" i="261"/>
  <c r="O12" i="261"/>
  <c r="N12" i="261"/>
  <c r="O11" i="261"/>
  <c r="N11" i="261"/>
  <c r="K37" i="261"/>
  <c r="J37" i="261"/>
  <c r="K36" i="261"/>
  <c r="J36" i="261"/>
  <c r="K35" i="261"/>
  <c r="J35" i="261"/>
  <c r="K34" i="261"/>
  <c r="J34" i="261"/>
  <c r="K33" i="261"/>
  <c r="J33" i="261"/>
  <c r="K32" i="261"/>
  <c r="J32" i="261"/>
  <c r="K31" i="261"/>
  <c r="J31" i="261"/>
  <c r="K30" i="261"/>
  <c r="J30" i="261"/>
  <c r="K29" i="261"/>
  <c r="J29" i="261"/>
  <c r="K28" i="261"/>
  <c r="J28" i="261"/>
  <c r="K27" i="261"/>
  <c r="J27" i="261"/>
  <c r="K26" i="261"/>
  <c r="J26" i="261"/>
  <c r="K25" i="261"/>
  <c r="J25" i="261"/>
  <c r="K24" i="261"/>
  <c r="J24" i="261"/>
  <c r="K23" i="261"/>
  <c r="J23" i="261"/>
  <c r="K22" i="261"/>
  <c r="J22" i="261"/>
  <c r="K21" i="261"/>
  <c r="J21" i="261"/>
  <c r="K20" i="261"/>
  <c r="J20" i="261"/>
  <c r="K19" i="261"/>
  <c r="J19" i="261"/>
  <c r="K18" i="261"/>
  <c r="J18" i="261"/>
  <c r="K17" i="261"/>
  <c r="J17" i="261"/>
  <c r="K16" i="261"/>
  <c r="J16" i="261"/>
  <c r="K15" i="261"/>
  <c r="J15" i="261"/>
  <c r="K14" i="261"/>
  <c r="J14" i="261"/>
  <c r="K13" i="261"/>
  <c r="J13" i="261"/>
  <c r="K12" i="261"/>
  <c r="J12" i="261"/>
  <c r="K11" i="261"/>
  <c r="J11" i="261"/>
  <c r="G37" i="261"/>
  <c r="F37" i="261"/>
  <c r="G36" i="261"/>
  <c r="F36" i="261"/>
  <c r="G35" i="261"/>
  <c r="F35" i="261"/>
  <c r="G34" i="261"/>
  <c r="F34" i="261"/>
  <c r="G33" i="261"/>
  <c r="F33" i="261"/>
  <c r="G32" i="261"/>
  <c r="F32" i="261"/>
  <c r="G31" i="261"/>
  <c r="F31" i="261"/>
  <c r="G30" i="261"/>
  <c r="F30" i="261"/>
  <c r="G29" i="261"/>
  <c r="F29" i="261"/>
  <c r="G28" i="261"/>
  <c r="F28" i="261"/>
  <c r="G27" i="261"/>
  <c r="F27" i="261"/>
  <c r="G26" i="261"/>
  <c r="F26" i="261"/>
  <c r="G25" i="261"/>
  <c r="F25" i="261"/>
  <c r="G24" i="261"/>
  <c r="F24" i="261"/>
  <c r="G23" i="261"/>
  <c r="F23" i="261"/>
  <c r="G22" i="261"/>
  <c r="F22" i="261"/>
  <c r="G21" i="261"/>
  <c r="F21" i="261"/>
  <c r="G20" i="261"/>
  <c r="F20" i="261"/>
  <c r="G19" i="261"/>
  <c r="F19" i="261"/>
  <c r="G18" i="261"/>
  <c r="F18" i="261"/>
  <c r="G17" i="261"/>
  <c r="F17" i="261"/>
  <c r="G16" i="261"/>
  <c r="F16" i="261"/>
  <c r="G15" i="261"/>
  <c r="F15" i="261"/>
  <c r="G14" i="261"/>
  <c r="F14" i="261"/>
  <c r="G13" i="261"/>
  <c r="F13" i="261"/>
  <c r="G12" i="261"/>
  <c r="F12" i="261"/>
  <c r="G11" i="261"/>
  <c r="F11" i="261"/>
  <c r="AB45" i="266" l="1"/>
  <c r="G24" i="264"/>
  <c r="Z33" i="264"/>
  <c r="AB14" i="264"/>
  <c r="W33" i="264"/>
  <c r="C14" i="264"/>
  <c r="AA33" i="264"/>
  <c r="C52" i="264"/>
  <c r="C28" i="264" s="1"/>
  <c r="D58" i="264"/>
  <c r="W9" i="268"/>
  <c r="T16" i="268"/>
  <c r="T19" i="268"/>
  <c r="T22" i="268"/>
  <c r="T25" i="268"/>
  <c r="T28" i="268"/>
  <c r="T31" i="268"/>
  <c r="T37" i="268"/>
  <c r="D47" i="268"/>
  <c r="K9" i="264"/>
  <c r="B33" i="264"/>
  <c r="X13" i="268"/>
  <c r="X16" i="268"/>
  <c r="H18" i="268"/>
  <c r="X19" i="268"/>
  <c r="H21" i="268"/>
  <c r="X22" i="268"/>
  <c r="H24" i="268"/>
  <c r="H27" i="268"/>
  <c r="X28" i="268"/>
  <c r="H30" i="268"/>
  <c r="X31" i="268"/>
  <c r="X34" i="268"/>
  <c r="X37" i="268"/>
  <c r="T9" i="279"/>
  <c r="J33" i="264"/>
  <c r="L52" i="264"/>
  <c r="L48" i="264"/>
  <c r="AA9" i="268"/>
  <c r="AB13" i="268"/>
  <c r="AB16" i="268"/>
  <c r="AB19" i="268"/>
  <c r="AB22" i="268"/>
  <c r="AB25" i="268"/>
  <c r="AB28" i="268"/>
  <c r="AB31" i="268"/>
  <c r="L33" i="268"/>
  <c r="AB34" i="268"/>
  <c r="L36" i="268"/>
  <c r="AB37" i="268"/>
  <c r="N24" i="264"/>
  <c r="K33" i="264"/>
  <c r="P52" i="264"/>
  <c r="D55" i="264"/>
  <c r="D65" i="266"/>
  <c r="F9" i="268"/>
  <c r="B11" i="268"/>
  <c r="P12" i="268"/>
  <c r="P15" i="268"/>
  <c r="P18" i="268"/>
  <c r="P21" i="268"/>
  <c r="P24" i="268"/>
  <c r="P27" i="268"/>
  <c r="P30" i="268"/>
  <c r="P33" i="268"/>
  <c r="P36" i="268"/>
  <c r="C11" i="268"/>
  <c r="T15" i="268"/>
  <c r="T30" i="268"/>
  <c r="T33" i="268"/>
  <c r="G9" i="268"/>
  <c r="T12" i="268"/>
  <c r="T21" i="268"/>
  <c r="T24" i="268"/>
  <c r="T27" i="268"/>
  <c r="T36" i="268"/>
  <c r="AA25" i="264"/>
  <c r="X12" i="264"/>
  <c r="X26" i="264" s="1"/>
  <c r="X14" i="264"/>
  <c r="H14" i="268"/>
  <c r="H17" i="268"/>
  <c r="X21" i="268"/>
  <c r="X33" i="268"/>
  <c r="X36" i="268"/>
  <c r="AA49" i="275"/>
  <c r="R24" i="264"/>
  <c r="P19" i="264"/>
  <c r="T34" i="264"/>
  <c r="S47" i="264"/>
  <c r="AB57" i="264"/>
  <c r="K9" i="268"/>
  <c r="AB12" i="268"/>
  <c r="AB15" i="268"/>
  <c r="AB18" i="268"/>
  <c r="AB21" i="268"/>
  <c r="AB27" i="268"/>
  <c r="AB30" i="268"/>
  <c r="AB33" i="268"/>
  <c r="AB36" i="268"/>
  <c r="G21" i="275"/>
  <c r="J9" i="268"/>
  <c r="X15" i="268"/>
  <c r="X18" i="268"/>
  <c r="H20" i="268"/>
  <c r="X24" i="268"/>
  <c r="X27" i="268"/>
  <c r="H29" i="268"/>
  <c r="H32" i="268"/>
  <c r="G26" i="264"/>
  <c r="W28" i="264"/>
  <c r="R33" i="264"/>
  <c r="D54" i="264"/>
  <c r="D64" i="266"/>
  <c r="D67" i="266"/>
  <c r="D73" i="266"/>
  <c r="D25" i="277"/>
  <c r="D9" i="283"/>
  <c r="B21" i="281"/>
  <c r="D30" i="279"/>
  <c r="C9" i="279"/>
  <c r="D40" i="279"/>
  <c r="X9" i="279"/>
  <c r="L9" i="279"/>
  <c r="D26" i="277"/>
  <c r="D15" i="277"/>
  <c r="B9" i="277"/>
  <c r="D31" i="277"/>
  <c r="D17" i="277"/>
  <c r="D16" i="277"/>
  <c r="D18" i="277"/>
  <c r="D12" i="277"/>
  <c r="D29" i="277"/>
  <c r="T9" i="277"/>
  <c r="D32" i="277"/>
  <c r="D24" i="277"/>
  <c r="D22" i="277"/>
  <c r="D30" i="277"/>
  <c r="D13" i="277"/>
  <c r="D21" i="277"/>
  <c r="P9" i="277"/>
  <c r="D20" i="277"/>
  <c r="D28" i="277"/>
  <c r="D19" i="277"/>
  <c r="D23" i="277"/>
  <c r="C9" i="277"/>
  <c r="L9" i="277"/>
  <c r="H9" i="277"/>
  <c r="X9" i="277"/>
  <c r="D27" i="277"/>
  <c r="Z49" i="275"/>
  <c r="D9" i="281"/>
  <c r="D21" i="281" s="1"/>
  <c r="D22" i="281"/>
  <c r="D46" i="275"/>
  <c r="D45" i="275"/>
  <c r="L43" i="275"/>
  <c r="C25" i="275"/>
  <c r="L22" i="275"/>
  <c r="B25" i="275"/>
  <c r="V21" i="275"/>
  <c r="O21" i="275"/>
  <c r="X43" i="275"/>
  <c r="B43" i="275"/>
  <c r="D27" i="275"/>
  <c r="D48" i="275"/>
  <c r="P25" i="275"/>
  <c r="C43" i="275"/>
  <c r="X23" i="275"/>
  <c r="S21" i="275"/>
  <c r="X25" i="275"/>
  <c r="Z48" i="275"/>
  <c r="K21" i="275"/>
  <c r="H25" i="275"/>
  <c r="X22" i="275"/>
  <c r="X29" i="275"/>
  <c r="L25" i="275"/>
  <c r="J24" i="264"/>
  <c r="L34" i="264"/>
  <c r="Z24" i="264"/>
  <c r="F26" i="264"/>
  <c r="S26" i="264"/>
  <c r="H30" i="264"/>
  <c r="H11" i="264"/>
  <c r="P48" i="264"/>
  <c r="P47" i="264" s="1"/>
  <c r="T48" i="264"/>
  <c r="P11" i="264"/>
  <c r="P9" i="264" s="1"/>
  <c r="T30" i="264"/>
  <c r="T11" i="264"/>
  <c r="L49" i="264"/>
  <c r="L25" i="264" s="1"/>
  <c r="K28" i="264"/>
  <c r="AA28" i="264"/>
  <c r="X30" i="264"/>
  <c r="X11" i="264"/>
  <c r="X25" i="264"/>
  <c r="AB29" i="264"/>
  <c r="AB30" i="264"/>
  <c r="AB11" i="264"/>
  <c r="O33" i="264"/>
  <c r="L57" i="264"/>
  <c r="O47" i="264"/>
  <c r="J21" i="275"/>
  <c r="D53" i="275"/>
  <c r="C23" i="275"/>
  <c r="T25" i="275"/>
  <c r="N21" i="275"/>
  <c r="P23" i="275"/>
  <c r="D44" i="275"/>
  <c r="X9" i="275"/>
  <c r="H23" i="275"/>
  <c r="P22" i="275"/>
  <c r="P9" i="275"/>
  <c r="P21" i="275" s="1"/>
  <c r="H9" i="279"/>
  <c r="R21" i="275"/>
  <c r="D14" i="277"/>
  <c r="T22" i="275"/>
  <c r="T9" i="275"/>
  <c r="T21" i="275" s="1"/>
  <c r="C9" i="275"/>
  <c r="B22" i="275"/>
  <c r="B9" i="275"/>
  <c r="D10" i="275"/>
  <c r="AA48" i="275"/>
  <c r="F21" i="275"/>
  <c r="C22" i="275"/>
  <c r="D11" i="279"/>
  <c r="D9" i="278"/>
  <c r="H22" i="275"/>
  <c r="H9" i="275"/>
  <c r="H21" i="275" s="1"/>
  <c r="P9" i="279"/>
  <c r="D40" i="277"/>
  <c r="L23" i="275"/>
  <c r="L9" i="275"/>
  <c r="D26" i="275"/>
  <c r="D13" i="275"/>
  <c r="D11" i="277"/>
  <c r="B23" i="275"/>
  <c r="D11" i="275"/>
  <c r="D30" i="275"/>
  <c r="D17" i="275"/>
  <c r="D9" i="276"/>
  <c r="D57" i="268"/>
  <c r="D49" i="268"/>
  <c r="D56" i="268"/>
  <c r="X45" i="268"/>
  <c r="D61" i="268"/>
  <c r="T45" i="268"/>
  <c r="D66" i="268"/>
  <c r="B25" i="268"/>
  <c r="B26" i="268"/>
  <c r="B31" i="268"/>
  <c r="B32" i="268"/>
  <c r="B33" i="268"/>
  <c r="D69" i="268"/>
  <c r="C18" i="268"/>
  <c r="C19" i="268"/>
  <c r="C20" i="268"/>
  <c r="C21" i="268"/>
  <c r="D72" i="268"/>
  <c r="B34" i="268"/>
  <c r="C23" i="268"/>
  <c r="C24" i="268"/>
  <c r="C25" i="268"/>
  <c r="C26" i="268"/>
  <c r="C27" i="268"/>
  <c r="C28" i="268"/>
  <c r="C29" i="268"/>
  <c r="C30" i="268"/>
  <c r="C31" i="268"/>
  <c r="C32" i="268"/>
  <c r="C33" i="268"/>
  <c r="D73" i="268"/>
  <c r="D37" i="268" s="1"/>
  <c r="C34" i="268"/>
  <c r="C35" i="268"/>
  <c r="C36" i="268"/>
  <c r="L11" i="268"/>
  <c r="L12" i="268"/>
  <c r="L14" i="268"/>
  <c r="L15" i="268"/>
  <c r="L16" i="268"/>
  <c r="L17" i="268"/>
  <c r="L18" i="268"/>
  <c r="L19" i="268"/>
  <c r="L20" i="268"/>
  <c r="L21" i="268"/>
  <c r="L22" i="268"/>
  <c r="L23" i="268"/>
  <c r="L25" i="268"/>
  <c r="L26" i="268"/>
  <c r="L28" i="268"/>
  <c r="L29" i="268"/>
  <c r="L30" i="268"/>
  <c r="L31" i="268"/>
  <c r="L32" i="268"/>
  <c r="D51" i="268"/>
  <c r="D52" i="268"/>
  <c r="D53" i="268"/>
  <c r="D54" i="268"/>
  <c r="D55" i="268"/>
  <c r="D62" i="268"/>
  <c r="D63" i="268"/>
  <c r="D65" i="268"/>
  <c r="D50" i="268"/>
  <c r="D59" i="268"/>
  <c r="D60" i="268"/>
  <c r="B15" i="268"/>
  <c r="B17" i="268"/>
  <c r="B18" i="268"/>
  <c r="C45" i="268"/>
  <c r="C12" i="268"/>
  <c r="C13" i="268"/>
  <c r="C14" i="268"/>
  <c r="C15" i="268"/>
  <c r="C16" i="268"/>
  <c r="C17" i="268"/>
  <c r="C37" i="268"/>
  <c r="D64" i="268"/>
  <c r="D67" i="268"/>
  <c r="D68" i="268"/>
  <c r="H11" i="268"/>
  <c r="H12" i="268"/>
  <c r="H33" i="268"/>
  <c r="H34" i="268"/>
  <c r="H35" i="268"/>
  <c r="D70" i="268"/>
  <c r="D71" i="268"/>
  <c r="D48" i="268"/>
  <c r="AB23" i="268"/>
  <c r="D37" i="267"/>
  <c r="T9" i="267"/>
  <c r="D24" i="267"/>
  <c r="D27" i="267"/>
  <c r="D29" i="267"/>
  <c r="D30" i="267"/>
  <c r="D35" i="267"/>
  <c r="D18" i="267"/>
  <c r="D16" i="267"/>
  <c r="D15" i="267"/>
  <c r="D17" i="267"/>
  <c r="D21" i="267"/>
  <c r="D21" i="268" s="1"/>
  <c r="D22" i="267"/>
  <c r="B35" i="268"/>
  <c r="H9" i="267"/>
  <c r="D23" i="267"/>
  <c r="D25" i="267"/>
  <c r="D25" i="268" s="1"/>
  <c r="D31" i="267"/>
  <c r="B16" i="268"/>
  <c r="D13" i="267"/>
  <c r="D14" i="267"/>
  <c r="D33" i="267"/>
  <c r="D33" i="268" s="1"/>
  <c r="D51" i="266"/>
  <c r="D53" i="266"/>
  <c r="D59" i="266"/>
  <c r="D63" i="266"/>
  <c r="L45" i="266"/>
  <c r="D54" i="266"/>
  <c r="D61" i="266"/>
  <c r="B21" i="266"/>
  <c r="B22" i="266"/>
  <c r="B23" i="266"/>
  <c r="C11" i="266"/>
  <c r="C12" i="266"/>
  <c r="C13" i="266"/>
  <c r="C14" i="266"/>
  <c r="C15" i="266"/>
  <c r="C16" i="266"/>
  <c r="C17" i="266"/>
  <c r="D48" i="266"/>
  <c r="D49" i="266"/>
  <c r="D50" i="266"/>
  <c r="D68" i="266"/>
  <c r="D71" i="266"/>
  <c r="B27" i="266"/>
  <c r="B28" i="266"/>
  <c r="B29" i="266"/>
  <c r="B30" i="266"/>
  <c r="D70" i="266"/>
  <c r="C24" i="266"/>
  <c r="C25" i="266"/>
  <c r="C26" i="266"/>
  <c r="C27" i="266"/>
  <c r="C28" i="266"/>
  <c r="C29" i="266"/>
  <c r="C30" i="266"/>
  <c r="C31" i="266"/>
  <c r="H18" i="266"/>
  <c r="H19" i="266"/>
  <c r="H20" i="266"/>
  <c r="H21" i="266"/>
  <c r="H22" i="266"/>
  <c r="H23" i="266"/>
  <c r="H24" i="266"/>
  <c r="D52" i="266"/>
  <c r="D62" i="266"/>
  <c r="D55" i="266"/>
  <c r="D56" i="266"/>
  <c r="D57" i="266"/>
  <c r="D58" i="266"/>
  <c r="H45" i="266"/>
  <c r="D60" i="266"/>
  <c r="D36" i="265"/>
  <c r="D36" i="266" s="1"/>
  <c r="X9" i="265"/>
  <c r="D19" i="265"/>
  <c r="D19" i="266" s="1"/>
  <c r="D27" i="265"/>
  <c r="D27" i="266" s="1"/>
  <c r="D11" i="265"/>
  <c r="T30" i="266"/>
  <c r="L15" i="266"/>
  <c r="D29" i="265"/>
  <c r="D29" i="266" s="1"/>
  <c r="D30" i="265"/>
  <c r="D30" i="266" s="1"/>
  <c r="D15" i="265"/>
  <c r="D17" i="265"/>
  <c r="D17" i="266" s="1"/>
  <c r="D18" i="265"/>
  <c r="D18" i="266" s="1"/>
  <c r="D21" i="265"/>
  <c r="D25" i="265"/>
  <c r="D26" i="265"/>
  <c r="D22" i="265"/>
  <c r="B36" i="266"/>
  <c r="D33" i="265"/>
  <c r="D33" i="266" s="1"/>
  <c r="D34" i="265"/>
  <c r="D35" i="265"/>
  <c r="D35" i="266" s="1"/>
  <c r="D13" i="265"/>
  <c r="D37" i="265"/>
  <c r="D37" i="266" s="1"/>
  <c r="AB48" i="264"/>
  <c r="X57" i="264"/>
  <c r="X33" i="264" s="1"/>
  <c r="T57" i="264"/>
  <c r="P57" i="264"/>
  <c r="P33" i="264" s="1"/>
  <c r="K23" i="264"/>
  <c r="W47" i="264"/>
  <c r="C49" i="264"/>
  <c r="S33" i="264"/>
  <c r="J47" i="264"/>
  <c r="D59" i="264"/>
  <c r="H57" i="264"/>
  <c r="H33" i="264" s="1"/>
  <c r="F33" i="264"/>
  <c r="H34" i="264"/>
  <c r="H48" i="264"/>
  <c r="G33" i="264"/>
  <c r="C34" i="264"/>
  <c r="Z47" i="264"/>
  <c r="AB49" i="264"/>
  <c r="AB25" i="264" s="1"/>
  <c r="V24" i="264"/>
  <c r="W26" i="264"/>
  <c r="X47" i="264"/>
  <c r="V47" i="264"/>
  <c r="R47" i="264"/>
  <c r="T52" i="264"/>
  <c r="T49" i="264"/>
  <c r="T47" i="264" s="1"/>
  <c r="N47" i="264"/>
  <c r="N26" i="264"/>
  <c r="N28" i="264"/>
  <c r="O28" i="264"/>
  <c r="B50" i="264"/>
  <c r="P26" i="264"/>
  <c r="C30" i="264"/>
  <c r="C31" i="264"/>
  <c r="L47" i="264"/>
  <c r="B48" i="264"/>
  <c r="C50" i="264"/>
  <c r="L24" i="264"/>
  <c r="L29" i="264"/>
  <c r="L30" i="264"/>
  <c r="H52" i="264"/>
  <c r="H28" i="264" s="1"/>
  <c r="F47" i="264"/>
  <c r="B49" i="264"/>
  <c r="AB10" i="264"/>
  <c r="AB19" i="264"/>
  <c r="AB33" i="264" s="1"/>
  <c r="S9" i="264"/>
  <c r="T10" i="264"/>
  <c r="T24" i="264" s="1"/>
  <c r="L19" i="264"/>
  <c r="L33" i="264" s="1"/>
  <c r="D20" i="264"/>
  <c r="D34" i="264" s="1"/>
  <c r="C19" i="264"/>
  <c r="B10" i="264"/>
  <c r="C11" i="264"/>
  <c r="V9" i="264"/>
  <c r="R9" i="264"/>
  <c r="T12" i="264"/>
  <c r="T26" i="264" s="1"/>
  <c r="P14" i="264"/>
  <c r="D15" i="264"/>
  <c r="D17" i="264"/>
  <c r="D31" i="264" s="1"/>
  <c r="K24" i="264"/>
  <c r="L14" i="264"/>
  <c r="L9" i="264"/>
  <c r="B12" i="264"/>
  <c r="D16" i="264"/>
  <c r="G9" i="264"/>
  <c r="B28" i="264"/>
  <c r="J9" i="264"/>
  <c r="C10" i="264"/>
  <c r="X10" i="264"/>
  <c r="B30" i="264"/>
  <c r="P31" i="264"/>
  <c r="D31" i="265"/>
  <c r="D31" i="266" s="1"/>
  <c r="B32" i="266"/>
  <c r="D32" i="265"/>
  <c r="D32" i="266" s="1"/>
  <c r="B15" i="266"/>
  <c r="B20" i="266"/>
  <c r="L9" i="267"/>
  <c r="D19" i="267"/>
  <c r="B20" i="268"/>
  <c r="D20" i="267"/>
  <c r="B23" i="268"/>
  <c r="AB24" i="268"/>
  <c r="X25" i="268"/>
  <c r="H36" i="268"/>
  <c r="H37" i="268"/>
  <c r="C22" i="268"/>
  <c r="P45" i="268"/>
  <c r="W9" i="264"/>
  <c r="C12" i="264"/>
  <c r="B9" i="265"/>
  <c r="D14" i="265"/>
  <c r="D14" i="266" s="1"/>
  <c r="B19" i="266"/>
  <c r="N9" i="264"/>
  <c r="G25" i="264"/>
  <c r="B29" i="264"/>
  <c r="P30" i="264"/>
  <c r="X52" i="264"/>
  <c r="X28" i="264" s="1"/>
  <c r="C9" i="265"/>
  <c r="C19" i="266"/>
  <c r="C18" i="266"/>
  <c r="Z9" i="268"/>
  <c r="X12" i="268"/>
  <c r="X9" i="267"/>
  <c r="B28" i="268"/>
  <c r="D28" i="267"/>
  <c r="D58" i="268"/>
  <c r="P45" i="266"/>
  <c r="O9" i="264"/>
  <c r="Z9" i="264"/>
  <c r="H10" i="264"/>
  <c r="B11" i="264"/>
  <c r="T14" i="264"/>
  <c r="T19" i="264"/>
  <c r="S25" i="264"/>
  <c r="L26" i="264"/>
  <c r="C29" i="264"/>
  <c r="X29" i="264"/>
  <c r="B34" i="264"/>
  <c r="C48" i="264"/>
  <c r="D53" i="264"/>
  <c r="D52" i="264" s="1"/>
  <c r="C57" i="264"/>
  <c r="T9" i="265"/>
  <c r="T9" i="266" s="1"/>
  <c r="T11" i="266"/>
  <c r="H16" i="266"/>
  <c r="H17" i="266"/>
  <c r="X28" i="266"/>
  <c r="T29" i="266"/>
  <c r="P31" i="266"/>
  <c r="B31" i="266"/>
  <c r="X45" i="266"/>
  <c r="X9" i="266" s="1"/>
  <c r="N9" i="268"/>
  <c r="AB11" i="268"/>
  <c r="AB9" i="267"/>
  <c r="D26" i="267"/>
  <c r="B45" i="268"/>
  <c r="AB45" i="268"/>
  <c r="T29" i="264"/>
  <c r="P9" i="267"/>
  <c r="P14" i="268"/>
  <c r="F9" i="264"/>
  <c r="AA9" i="264"/>
  <c r="AA23" i="264" s="1"/>
  <c r="F24" i="264"/>
  <c r="B31" i="264"/>
  <c r="L31" i="264"/>
  <c r="X34" i="264"/>
  <c r="H49" i="264"/>
  <c r="P9" i="265"/>
  <c r="AB9" i="265"/>
  <c r="AB9" i="266" s="1"/>
  <c r="P14" i="266"/>
  <c r="L16" i="266"/>
  <c r="D23" i="265"/>
  <c r="D23" i="266" s="1"/>
  <c r="B24" i="266"/>
  <c r="D24" i="265"/>
  <c r="X29" i="266"/>
  <c r="B9" i="267"/>
  <c r="D11" i="267"/>
  <c r="B12" i="268"/>
  <c r="D12" i="267"/>
  <c r="B19" i="268"/>
  <c r="B24" i="268"/>
  <c r="G47" i="264"/>
  <c r="L9" i="265"/>
  <c r="B16" i="266"/>
  <c r="D16" i="265"/>
  <c r="H12" i="264"/>
  <c r="H26" i="264" s="1"/>
  <c r="AB52" i="264"/>
  <c r="AB28" i="264" s="1"/>
  <c r="B45" i="266"/>
  <c r="D47" i="266"/>
  <c r="C9" i="267"/>
  <c r="B36" i="268"/>
  <c r="D36" i="267"/>
  <c r="H45" i="268"/>
  <c r="H9" i="265"/>
  <c r="C45" i="266"/>
  <c r="D34" i="267"/>
  <c r="B27" i="268"/>
  <c r="L45" i="268"/>
  <c r="D12" i="265"/>
  <c r="D20" i="265"/>
  <c r="D20" i="266" s="1"/>
  <c r="D28" i="265"/>
  <c r="B18" i="266"/>
  <c r="B26" i="266"/>
  <c r="B34" i="266"/>
  <c r="D32" i="267"/>
  <c r="B14" i="268"/>
  <c r="B22" i="268"/>
  <c r="B30" i="268"/>
  <c r="B17" i="266"/>
  <c r="B25" i="266"/>
  <c r="B33" i="266"/>
  <c r="B13" i="268"/>
  <c r="L13" i="268"/>
  <c r="B21" i="268"/>
  <c r="B29" i="268"/>
  <c r="B37" i="268"/>
  <c r="AA37" i="259"/>
  <c r="Z37" i="259"/>
  <c r="AA36" i="259"/>
  <c r="Z36" i="259"/>
  <c r="AA35" i="259"/>
  <c r="Z35" i="259"/>
  <c r="AA34" i="259"/>
  <c r="Z34" i="259"/>
  <c r="AA33" i="259"/>
  <c r="Z33" i="259"/>
  <c r="AA32" i="259"/>
  <c r="Z32" i="259"/>
  <c r="AA31" i="259"/>
  <c r="Z31" i="259"/>
  <c r="AA30" i="259"/>
  <c r="Z30" i="259"/>
  <c r="AA29" i="259"/>
  <c r="Z29" i="259"/>
  <c r="AA28" i="259"/>
  <c r="Z28" i="259"/>
  <c r="AA27" i="259"/>
  <c r="Z27" i="259"/>
  <c r="AA26" i="259"/>
  <c r="Z26" i="259"/>
  <c r="AA25" i="259"/>
  <c r="Z25" i="259"/>
  <c r="AA24" i="259"/>
  <c r="Z24" i="259"/>
  <c r="AA23" i="259"/>
  <c r="Z23" i="259"/>
  <c r="AA22" i="259"/>
  <c r="Z22" i="259"/>
  <c r="AA21" i="259"/>
  <c r="Z21" i="259"/>
  <c r="AA20" i="259"/>
  <c r="Z20" i="259"/>
  <c r="AA19" i="259"/>
  <c r="Z19" i="259"/>
  <c r="AA18" i="259"/>
  <c r="Z18" i="259"/>
  <c r="AA17" i="259"/>
  <c r="Z17" i="259"/>
  <c r="AA16" i="259"/>
  <c r="Z16" i="259"/>
  <c r="AA15" i="259"/>
  <c r="Z15" i="259"/>
  <c r="AA14" i="259"/>
  <c r="Z14" i="259"/>
  <c r="AA13" i="259"/>
  <c r="Z13" i="259"/>
  <c r="AA12" i="259"/>
  <c r="Z12" i="259"/>
  <c r="AA11" i="259"/>
  <c r="Z11" i="259"/>
  <c r="W37" i="259"/>
  <c r="V37" i="259"/>
  <c r="W36" i="259"/>
  <c r="V36" i="259"/>
  <c r="W35" i="259"/>
  <c r="V35" i="259"/>
  <c r="W34" i="259"/>
  <c r="V34" i="259"/>
  <c r="W33" i="259"/>
  <c r="V33" i="259"/>
  <c r="W32" i="259"/>
  <c r="V32" i="259"/>
  <c r="W31" i="259"/>
  <c r="V31" i="259"/>
  <c r="W30" i="259"/>
  <c r="V30" i="259"/>
  <c r="W29" i="259"/>
  <c r="V29" i="259"/>
  <c r="W28" i="259"/>
  <c r="V28" i="259"/>
  <c r="W27" i="259"/>
  <c r="V27" i="259"/>
  <c r="W26" i="259"/>
  <c r="V26" i="259"/>
  <c r="W25" i="259"/>
  <c r="V25" i="259"/>
  <c r="W24" i="259"/>
  <c r="V24" i="259"/>
  <c r="W23" i="259"/>
  <c r="V23" i="259"/>
  <c r="W22" i="259"/>
  <c r="V22" i="259"/>
  <c r="W21" i="259"/>
  <c r="V21" i="259"/>
  <c r="W20" i="259"/>
  <c r="V20" i="259"/>
  <c r="W19" i="259"/>
  <c r="V19" i="259"/>
  <c r="W18" i="259"/>
  <c r="V18" i="259"/>
  <c r="W17" i="259"/>
  <c r="V17" i="259"/>
  <c r="W16" i="259"/>
  <c r="V16" i="259"/>
  <c r="W15" i="259"/>
  <c r="V15" i="259"/>
  <c r="W14" i="259"/>
  <c r="V14" i="259"/>
  <c r="W13" i="259"/>
  <c r="V13" i="259"/>
  <c r="W12" i="259"/>
  <c r="V12" i="259"/>
  <c r="W11" i="259"/>
  <c r="V11" i="259"/>
  <c r="S37" i="259"/>
  <c r="R37" i="259"/>
  <c r="S36" i="259"/>
  <c r="R36" i="259"/>
  <c r="S35" i="259"/>
  <c r="R35" i="259"/>
  <c r="S34" i="259"/>
  <c r="R34" i="259"/>
  <c r="S33" i="259"/>
  <c r="R33" i="259"/>
  <c r="S32" i="259"/>
  <c r="R32" i="259"/>
  <c r="S31" i="259"/>
  <c r="R31" i="259"/>
  <c r="S30" i="259"/>
  <c r="R30" i="259"/>
  <c r="S29" i="259"/>
  <c r="R29" i="259"/>
  <c r="S28" i="259"/>
  <c r="R28" i="259"/>
  <c r="S27" i="259"/>
  <c r="R27" i="259"/>
  <c r="S26" i="259"/>
  <c r="R26" i="259"/>
  <c r="S25" i="259"/>
  <c r="R25" i="259"/>
  <c r="S24" i="259"/>
  <c r="R24" i="259"/>
  <c r="S23" i="259"/>
  <c r="R23" i="259"/>
  <c r="S22" i="259"/>
  <c r="R22" i="259"/>
  <c r="S21" i="259"/>
  <c r="R21" i="259"/>
  <c r="S20" i="259"/>
  <c r="R20" i="259"/>
  <c r="S19" i="259"/>
  <c r="R19" i="259"/>
  <c r="S18" i="259"/>
  <c r="R18" i="259"/>
  <c r="S17" i="259"/>
  <c r="R17" i="259"/>
  <c r="S16" i="259"/>
  <c r="R16" i="259"/>
  <c r="S15" i="259"/>
  <c r="R15" i="259"/>
  <c r="S14" i="259"/>
  <c r="R14" i="259"/>
  <c r="S13" i="259"/>
  <c r="R13" i="259"/>
  <c r="S12" i="259"/>
  <c r="R12" i="259"/>
  <c r="S11" i="259"/>
  <c r="R11" i="259"/>
  <c r="O37" i="259"/>
  <c r="N37" i="259"/>
  <c r="O36" i="259"/>
  <c r="N36" i="259"/>
  <c r="O35" i="259"/>
  <c r="N35" i="259"/>
  <c r="O34" i="259"/>
  <c r="N34" i="259"/>
  <c r="O33" i="259"/>
  <c r="N33" i="259"/>
  <c r="O32" i="259"/>
  <c r="N32" i="259"/>
  <c r="O31" i="259"/>
  <c r="N31" i="259"/>
  <c r="O30" i="259"/>
  <c r="N30" i="259"/>
  <c r="O29" i="259"/>
  <c r="N29" i="259"/>
  <c r="O28" i="259"/>
  <c r="N28" i="259"/>
  <c r="O27" i="259"/>
  <c r="N27" i="259"/>
  <c r="O26" i="259"/>
  <c r="N26" i="259"/>
  <c r="O25" i="259"/>
  <c r="N25" i="259"/>
  <c r="O24" i="259"/>
  <c r="N24" i="259"/>
  <c r="O23" i="259"/>
  <c r="N23" i="259"/>
  <c r="O22" i="259"/>
  <c r="N22" i="259"/>
  <c r="O21" i="259"/>
  <c r="N21" i="259"/>
  <c r="O20" i="259"/>
  <c r="N20" i="259"/>
  <c r="O19" i="259"/>
  <c r="N19" i="259"/>
  <c r="O18" i="259"/>
  <c r="N18" i="259"/>
  <c r="O17" i="259"/>
  <c r="N17" i="259"/>
  <c r="O16" i="259"/>
  <c r="N16" i="259"/>
  <c r="O15" i="259"/>
  <c r="N15" i="259"/>
  <c r="O14" i="259"/>
  <c r="N14" i="259"/>
  <c r="O13" i="259"/>
  <c r="N13" i="259"/>
  <c r="O12" i="259"/>
  <c r="N12" i="259"/>
  <c r="O11" i="259"/>
  <c r="N11" i="259"/>
  <c r="K37" i="259"/>
  <c r="J37" i="259"/>
  <c r="K36" i="259"/>
  <c r="J36" i="259"/>
  <c r="K35" i="259"/>
  <c r="J35" i="259"/>
  <c r="K34" i="259"/>
  <c r="J34" i="259"/>
  <c r="K33" i="259"/>
  <c r="J33" i="259"/>
  <c r="K32" i="259"/>
  <c r="J32" i="259"/>
  <c r="K31" i="259"/>
  <c r="J31" i="259"/>
  <c r="K30" i="259"/>
  <c r="J30" i="259"/>
  <c r="K29" i="259"/>
  <c r="J29" i="259"/>
  <c r="K28" i="259"/>
  <c r="J28" i="259"/>
  <c r="K27" i="259"/>
  <c r="J27" i="259"/>
  <c r="K26" i="259"/>
  <c r="J26" i="259"/>
  <c r="K25" i="259"/>
  <c r="J25" i="259"/>
  <c r="K24" i="259"/>
  <c r="J24" i="259"/>
  <c r="K23" i="259"/>
  <c r="J23" i="259"/>
  <c r="K22" i="259"/>
  <c r="J22" i="259"/>
  <c r="K21" i="259"/>
  <c r="J21" i="259"/>
  <c r="K20" i="259"/>
  <c r="J20" i="259"/>
  <c r="K19" i="259"/>
  <c r="J19" i="259"/>
  <c r="K18" i="259"/>
  <c r="J18" i="259"/>
  <c r="K17" i="259"/>
  <c r="J17" i="259"/>
  <c r="K16" i="259"/>
  <c r="J16" i="259"/>
  <c r="K15" i="259"/>
  <c r="J15" i="259"/>
  <c r="K14" i="259"/>
  <c r="J14" i="259"/>
  <c r="K13" i="259"/>
  <c r="J13" i="259"/>
  <c r="K12" i="259"/>
  <c r="J12" i="259"/>
  <c r="K11" i="259"/>
  <c r="J11" i="259"/>
  <c r="G37" i="259"/>
  <c r="F37" i="259"/>
  <c r="G36" i="259"/>
  <c r="F36" i="259"/>
  <c r="G35" i="259"/>
  <c r="F35" i="259"/>
  <c r="G34" i="259"/>
  <c r="F34" i="259"/>
  <c r="G33" i="259"/>
  <c r="F33" i="259"/>
  <c r="G32" i="259"/>
  <c r="F32" i="259"/>
  <c r="G31" i="259"/>
  <c r="F31" i="259"/>
  <c r="G30" i="259"/>
  <c r="F30" i="259"/>
  <c r="G29" i="259"/>
  <c r="F29" i="259"/>
  <c r="G28" i="259"/>
  <c r="F28" i="259"/>
  <c r="G27" i="259"/>
  <c r="F27" i="259"/>
  <c r="G26" i="259"/>
  <c r="F26" i="259"/>
  <c r="G25" i="259"/>
  <c r="F25" i="259"/>
  <c r="G24" i="259"/>
  <c r="F24" i="259"/>
  <c r="G23" i="259"/>
  <c r="F23" i="259"/>
  <c r="G22" i="259"/>
  <c r="F22" i="259"/>
  <c r="G21" i="259"/>
  <c r="F21" i="259"/>
  <c r="G20" i="259"/>
  <c r="F20" i="259"/>
  <c r="G19" i="259"/>
  <c r="F19" i="259"/>
  <c r="G18" i="259"/>
  <c r="F18" i="259"/>
  <c r="G17" i="259"/>
  <c r="F17" i="259"/>
  <c r="G16" i="259"/>
  <c r="F16" i="259"/>
  <c r="G15" i="259"/>
  <c r="F15" i="259"/>
  <c r="G14" i="259"/>
  <c r="F14" i="259"/>
  <c r="G13" i="259"/>
  <c r="F13" i="259"/>
  <c r="G12" i="259"/>
  <c r="F12" i="259"/>
  <c r="G11" i="259"/>
  <c r="F11" i="259"/>
  <c r="AB37" i="262"/>
  <c r="X37" i="262"/>
  <c r="T37" i="262"/>
  <c r="P37" i="262"/>
  <c r="L37" i="262"/>
  <c r="H37" i="262"/>
  <c r="C37" i="262"/>
  <c r="B37" i="262"/>
  <c r="AB36" i="262"/>
  <c r="X36" i="262"/>
  <c r="T36" i="262"/>
  <c r="P36" i="262"/>
  <c r="L36" i="262"/>
  <c r="H36" i="262"/>
  <c r="C36" i="262"/>
  <c r="B36" i="262"/>
  <c r="D36" i="262" s="1"/>
  <c r="AB35" i="262"/>
  <c r="X35" i="262"/>
  <c r="T35" i="262"/>
  <c r="P35" i="262"/>
  <c r="L35" i="262"/>
  <c r="H35" i="262"/>
  <c r="C35" i="262"/>
  <c r="B35" i="262"/>
  <c r="D35" i="262" s="1"/>
  <c r="AB34" i="262"/>
  <c r="X34" i="262"/>
  <c r="T34" i="262"/>
  <c r="P34" i="262"/>
  <c r="L34" i="262"/>
  <c r="H34" i="262"/>
  <c r="C34" i="262"/>
  <c r="B34" i="262"/>
  <c r="D34" i="262" s="1"/>
  <c r="AB33" i="262"/>
  <c r="X33" i="262"/>
  <c r="T33" i="262"/>
  <c r="P33" i="262"/>
  <c r="L33" i="262"/>
  <c r="H33" i="262"/>
  <c r="C33" i="262"/>
  <c r="B33" i="262"/>
  <c r="D33" i="262" s="1"/>
  <c r="AB32" i="262"/>
  <c r="X32" i="262"/>
  <c r="T32" i="262"/>
  <c r="P32" i="262"/>
  <c r="L32" i="262"/>
  <c r="H32" i="262"/>
  <c r="C32" i="262"/>
  <c r="B32" i="262"/>
  <c r="D32" i="262" s="1"/>
  <c r="AB31" i="262"/>
  <c r="X31" i="262"/>
  <c r="T31" i="262"/>
  <c r="P31" i="262"/>
  <c r="L31" i="262"/>
  <c r="H31" i="262"/>
  <c r="C31" i="262"/>
  <c r="B31" i="262"/>
  <c r="D31" i="262" s="1"/>
  <c r="AB30" i="262"/>
  <c r="X30" i="262"/>
  <c r="T30" i="262"/>
  <c r="P30" i="262"/>
  <c r="L30" i="262"/>
  <c r="H30" i="262"/>
  <c r="C30" i="262"/>
  <c r="B30" i="262"/>
  <c r="D30" i="262" s="1"/>
  <c r="AB29" i="262"/>
  <c r="X29" i="262"/>
  <c r="T29" i="262"/>
  <c r="P29" i="262"/>
  <c r="L29" i="262"/>
  <c r="H29" i="262"/>
  <c r="C29" i="262"/>
  <c r="B29" i="262"/>
  <c r="D29" i="262" s="1"/>
  <c r="AB28" i="262"/>
  <c r="X28" i="262"/>
  <c r="T28" i="262"/>
  <c r="P28" i="262"/>
  <c r="L28" i="262"/>
  <c r="H28" i="262"/>
  <c r="C28" i="262"/>
  <c r="B28" i="262"/>
  <c r="D28" i="262" s="1"/>
  <c r="AB27" i="262"/>
  <c r="X27" i="262"/>
  <c r="T27" i="262"/>
  <c r="P27" i="262"/>
  <c r="L27" i="262"/>
  <c r="H27" i="262"/>
  <c r="C27" i="262"/>
  <c r="B27" i="262"/>
  <c r="D27" i="262" s="1"/>
  <c r="AB26" i="262"/>
  <c r="X26" i="262"/>
  <c r="T26" i="262"/>
  <c r="P26" i="262"/>
  <c r="L26" i="262"/>
  <c r="H26" i="262"/>
  <c r="C26" i="262"/>
  <c r="B26" i="262"/>
  <c r="D26" i="262" s="1"/>
  <c r="AB25" i="262"/>
  <c r="X25" i="262"/>
  <c r="T25" i="262"/>
  <c r="P25" i="262"/>
  <c r="L25" i="262"/>
  <c r="H25" i="262"/>
  <c r="C25" i="262"/>
  <c r="B25" i="262"/>
  <c r="AB24" i="262"/>
  <c r="X24" i="262"/>
  <c r="T24" i="262"/>
  <c r="P24" i="262"/>
  <c r="L24" i="262"/>
  <c r="H24" i="262"/>
  <c r="C24" i="262"/>
  <c r="B24" i="262"/>
  <c r="AB23" i="262"/>
  <c r="X23" i="262"/>
  <c r="T23" i="262"/>
  <c r="P23" i="262"/>
  <c r="L23" i="262"/>
  <c r="H23" i="262"/>
  <c r="C23" i="262"/>
  <c r="B23" i="262"/>
  <c r="AB22" i="262"/>
  <c r="X22" i="262"/>
  <c r="T22" i="262"/>
  <c r="P22" i="262"/>
  <c r="L22" i="262"/>
  <c r="H22" i="262"/>
  <c r="C22" i="262"/>
  <c r="B22" i="262"/>
  <c r="AB21" i="262"/>
  <c r="X21" i="262"/>
  <c r="T21" i="262"/>
  <c r="P21" i="262"/>
  <c r="L21" i="262"/>
  <c r="H21" i="262"/>
  <c r="C21" i="262"/>
  <c r="B21" i="262"/>
  <c r="AB20" i="262"/>
  <c r="X20" i="262"/>
  <c r="T20" i="262"/>
  <c r="P20" i="262"/>
  <c r="L20" i="262"/>
  <c r="H20" i="262"/>
  <c r="C20" i="262"/>
  <c r="B20" i="262"/>
  <c r="AB19" i="262"/>
  <c r="X19" i="262"/>
  <c r="T19" i="262"/>
  <c r="P19" i="262"/>
  <c r="L19" i="262"/>
  <c r="H19" i="262"/>
  <c r="C19" i="262"/>
  <c r="B19" i="262"/>
  <c r="AB18" i="262"/>
  <c r="X18" i="262"/>
  <c r="T18" i="262"/>
  <c r="P18" i="262"/>
  <c r="L18" i="262"/>
  <c r="H18" i="262"/>
  <c r="C18" i="262"/>
  <c r="B18" i="262"/>
  <c r="AB17" i="262"/>
  <c r="X17" i="262"/>
  <c r="T17" i="262"/>
  <c r="P17" i="262"/>
  <c r="L17" i="262"/>
  <c r="H17" i="262"/>
  <c r="C17" i="262"/>
  <c r="B17" i="262"/>
  <c r="AB16" i="262"/>
  <c r="X16" i="262"/>
  <c r="T16" i="262"/>
  <c r="P16" i="262"/>
  <c r="L16" i="262"/>
  <c r="H16" i="262"/>
  <c r="C16" i="262"/>
  <c r="B16" i="262"/>
  <c r="AB15" i="262"/>
  <c r="X15" i="262"/>
  <c r="T15" i="262"/>
  <c r="P15" i="262"/>
  <c r="L15" i="262"/>
  <c r="H15" i="262"/>
  <c r="C15" i="262"/>
  <c r="B15" i="262"/>
  <c r="AB14" i="262"/>
  <c r="X14" i="262"/>
  <c r="T14" i="262"/>
  <c r="P14" i="262"/>
  <c r="L14" i="262"/>
  <c r="H14" i="262"/>
  <c r="C14" i="262"/>
  <c r="B14" i="262"/>
  <c r="AB13" i="262"/>
  <c r="X13" i="262"/>
  <c r="T13" i="262"/>
  <c r="P13" i="262"/>
  <c r="L13" i="262"/>
  <c r="H13" i="262"/>
  <c r="C13" i="262"/>
  <c r="B13" i="262"/>
  <c r="AB12" i="262"/>
  <c r="X12" i="262"/>
  <c r="T12" i="262"/>
  <c r="P12" i="262"/>
  <c r="L12" i="262"/>
  <c r="H12" i="262"/>
  <c r="C12" i="262"/>
  <c r="B12" i="262"/>
  <c r="AB11" i="262"/>
  <c r="AB9" i="262" s="1"/>
  <c r="X11" i="262"/>
  <c r="T11" i="262"/>
  <c r="P11" i="262"/>
  <c r="L11" i="262"/>
  <c r="H11" i="262"/>
  <c r="C11" i="262"/>
  <c r="B11" i="262"/>
  <c r="AA9" i="262"/>
  <c r="Z9" i="262"/>
  <c r="W9" i="262"/>
  <c r="V9" i="262"/>
  <c r="S9" i="262"/>
  <c r="R9" i="262"/>
  <c r="O9" i="262"/>
  <c r="N9" i="262"/>
  <c r="K9" i="262"/>
  <c r="J9" i="262"/>
  <c r="G9" i="262"/>
  <c r="F9" i="262"/>
  <c r="D13" i="268" l="1"/>
  <c r="P28" i="264"/>
  <c r="S23" i="264"/>
  <c r="L9" i="266"/>
  <c r="D20" i="268"/>
  <c r="L28" i="264"/>
  <c r="N23" i="264"/>
  <c r="D57" i="264"/>
  <c r="T25" i="264"/>
  <c r="D23" i="268"/>
  <c r="L9" i="268"/>
  <c r="H9" i="262"/>
  <c r="D25" i="266"/>
  <c r="T9" i="268"/>
  <c r="T28" i="264"/>
  <c r="D28" i="266"/>
  <c r="B26" i="264"/>
  <c r="D43" i="275"/>
  <c r="D9" i="279"/>
  <c r="L21" i="275"/>
  <c r="Z50" i="275"/>
  <c r="AB49" i="275"/>
  <c r="D23" i="275"/>
  <c r="D25" i="275"/>
  <c r="C21" i="275"/>
  <c r="X21" i="275"/>
  <c r="B21" i="275"/>
  <c r="Z23" i="264"/>
  <c r="O23" i="264"/>
  <c r="P24" i="264"/>
  <c r="D49" i="264"/>
  <c r="AD52" i="264"/>
  <c r="P23" i="264"/>
  <c r="P25" i="264"/>
  <c r="D29" i="275"/>
  <c r="AB48" i="275"/>
  <c r="AA50" i="275"/>
  <c r="D9" i="275"/>
  <c r="D21" i="275" s="1"/>
  <c r="D22" i="275"/>
  <c r="D9" i="277"/>
  <c r="D30" i="268"/>
  <c r="D26" i="268"/>
  <c r="X9" i="268"/>
  <c r="D36" i="268"/>
  <c r="D19" i="268"/>
  <c r="D18" i="268"/>
  <c r="D34" i="268"/>
  <c r="C9" i="268"/>
  <c r="P9" i="268"/>
  <c r="D27" i="268"/>
  <c r="D17" i="268"/>
  <c r="D24" i="268"/>
  <c r="D32" i="268"/>
  <c r="D14" i="268"/>
  <c r="D29" i="268"/>
  <c r="D12" i="268"/>
  <c r="D15" i="268"/>
  <c r="D16" i="268"/>
  <c r="D28" i="268"/>
  <c r="D31" i="268"/>
  <c r="B9" i="268"/>
  <c r="D35" i="268"/>
  <c r="D22" i="268"/>
  <c r="H9" i="268"/>
  <c r="D15" i="266"/>
  <c r="D21" i="266"/>
  <c r="D22" i="266"/>
  <c r="D16" i="266"/>
  <c r="D24" i="266"/>
  <c r="D13" i="266"/>
  <c r="D26" i="266"/>
  <c r="D45" i="266"/>
  <c r="H9" i="266"/>
  <c r="D34" i="266"/>
  <c r="B24" i="264"/>
  <c r="T33" i="264"/>
  <c r="L23" i="264"/>
  <c r="AD53" i="264"/>
  <c r="AB47" i="264"/>
  <c r="W23" i="264"/>
  <c r="C25" i="264"/>
  <c r="R23" i="264"/>
  <c r="J23" i="264"/>
  <c r="H47" i="264"/>
  <c r="D50" i="264"/>
  <c r="V23" i="264"/>
  <c r="C26" i="264"/>
  <c r="C47" i="264"/>
  <c r="B47" i="264"/>
  <c r="AB24" i="264"/>
  <c r="AB9" i="264"/>
  <c r="T9" i="264"/>
  <c r="T23" i="264" s="1"/>
  <c r="C33" i="264"/>
  <c r="D19" i="264"/>
  <c r="D33" i="264" s="1"/>
  <c r="G23" i="264"/>
  <c r="AE53" i="264"/>
  <c r="D14" i="264"/>
  <c r="D28" i="264" s="1"/>
  <c r="D30" i="264"/>
  <c r="C9" i="266"/>
  <c r="X24" i="264"/>
  <c r="X9" i="264"/>
  <c r="X23" i="264" s="1"/>
  <c r="H25" i="264"/>
  <c r="B9" i="266"/>
  <c r="C24" i="264"/>
  <c r="C9" i="264"/>
  <c r="C23" i="264" s="1"/>
  <c r="D48" i="264"/>
  <c r="D12" i="266"/>
  <c r="D9" i="265"/>
  <c r="D9" i="267"/>
  <c r="D11" i="268"/>
  <c r="AB9" i="268"/>
  <c r="H24" i="264"/>
  <c r="H9" i="264"/>
  <c r="D29" i="264"/>
  <c r="D10" i="264"/>
  <c r="B25" i="264"/>
  <c r="D11" i="264"/>
  <c r="D25" i="264" s="1"/>
  <c r="B9" i="264"/>
  <c r="P9" i="266"/>
  <c r="AE52" i="264"/>
  <c r="F23" i="264"/>
  <c r="D12" i="264"/>
  <c r="D11" i="266"/>
  <c r="D45" i="268"/>
  <c r="D22" i="262"/>
  <c r="X9" i="262"/>
  <c r="D23" i="262"/>
  <c r="T9" i="262"/>
  <c r="D11" i="262"/>
  <c r="D12" i="262"/>
  <c r="D13" i="262"/>
  <c r="D14" i="262"/>
  <c r="D15" i="262"/>
  <c r="D16" i="262"/>
  <c r="D17" i="262"/>
  <c r="D18" i="262"/>
  <c r="D19" i="262"/>
  <c r="D20" i="262"/>
  <c r="D21" i="262"/>
  <c r="D24" i="262"/>
  <c r="P9" i="262"/>
  <c r="L9" i="262"/>
  <c r="D25" i="262"/>
  <c r="C9" i="262"/>
  <c r="D37" i="262"/>
  <c r="B9" i="262"/>
  <c r="AD54" i="264" l="1"/>
  <c r="AB50" i="275"/>
  <c r="AB23" i="264"/>
  <c r="D26" i="264"/>
  <c r="D47" i="264"/>
  <c r="D9" i="266"/>
  <c r="AF53" i="264"/>
  <c r="H23" i="264"/>
  <c r="B23" i="264"/>
  <c r="AF52" i="264"/>
  <c r="AE54" i="264"/>
  <c r="AF54" i="264" s="1"/>
  <c r="D9" i="268"/>
  <c r="D24" i="264"/>
  <c r="D9" i="264"/>
  <c r="D9" i="262"/>
  <c r="D23" i="264" l="1"/>
  <c r="AB73" i="261" l="1"/>
  <c r="X73" i="261"/>
  <c r="T73" i="261"/>
  <c r="P73" i="261"/>
  <c r="P37" i="261" s="1"/>
  <c r="L73" i="261"/>
  <c r="H73" i="261"/>
  <c r="C73" i="261"/>
  <c r="B73" i="261"/>
  <c r="AB72" i="261"/>
  <c r="X72" i="261"/>
  <c r="T72" i="261"/>
  <c r="P72" i="261"/>
  <c r="P36" i="261" s="1"/>
  <c r="L72" i="261"/>
  <c r="H72" i="261"/>
  <c r="C72" i="261"/>
  <c r="B72" i="261"/>
  <c r="B36" i="261" s="1"/>
  <c r="AB71" i="261"/>
  <c r="X71" i="261"/>
  <c r="T71" i="261"/>
  <c r="P71" i="261"/>
  <c r="L71" i="261"/>
  <c r="H71" i="261"/>
  <c r="H35" i="261" s="1"/>
  <c r="C71" i="261"/>
  <c r="B71" i="261"/>
  <c r="AB70" i="261"/>
  <c r="X70" i="261"/>
  <c r="T70" i="261"/>
  <c r="P70" i="261"/>
  <c r="P34" i="261" s="1"/>
  <c r="L70" i="261"/>
  <c r="H70" i="261"/>
  <c r="C70" i="261"/>
  <c r="B70" i="261"/>
  <c r="AB69" i="261"/>
  <c r="X69" i="261"/>
  <c r="T69" i="261"/>
  <c r="P69" i="261"/>
  <c r="P33" i="261" s="1"/>
  <c r="L69" i="261"/>
  <c r="H69" i="261"/>
  <c r="C69" i="261"/>
  <c r="B69" i="261"/>
  <c r="B33" i="261" s="1"/>
  <c r="AB68" i="261"/>
  <c r="X68" i="261"/>
  <c r="T68" i="261"/>
  <c r="P68" i="261"/>
  <c r="L68" i="261"/>
  <c r="H68" i="261"/>
  <c r="C68" i="261"/>
  <c r="B68" i="261"/>
  <c r="B32" i="261" s="1"/>
  <c r="AB67" i="261"/>
  <c r="X67" i="261"/>
  <c r="T67" i="261"/>
  <c r="P67" i="261"/>
  <c r="P31" i="261" s="1"/>
  <c r="L67" i="261"/>
  <c r="H67" i="261"/>
  <c r="C67" i="261"/>
  <c r="B67" i="261"/>
  <c r="AB66" i="261"/>
  <c r="X66" i="261"/>
  <c r="T66" i="261"/>
  <c r="P66" i="261"/>
  <c r="P30" i="261" s="1"/>
  <c r="L66" i="261"/>
  <c r="H66" i="261"/>
  <c r="C66" i="261"/>
  <c r="B66" i="261"/>
  <c r="AB65" i="261"/>
  <c r="X65" i="261"/>
  <c r="T65" i="261"/>
  <c r="P65" i="261"/>
  <c r="L65" i="261"/>
  <c r="H65" i="261"/>
  <c r="C65" i="261"/>
  <c r="B65" i="261"/>
  <c r="B29" i="261" s="1"/>
  <c r="AB64" i="261"/>
  <c r="X64" i="261"/>
  <c r="T64" i="261"/>
  <c r="P64" i="261"/>
  <c r="P28" i="261" s="1"/>
  <c r="L64" i="261"/>
  <c r="H64" i="261"/>
  <c r="C64" i="261"/>
  <c r="B64" i="261"/>
  <c r="AB63" i="261"/>
  <c r="X63" i="261"/>
  <c r="T63" i="261"/>
  <c r="P63" i="261"/>
  <c r="L63" i="261"/>
  <c r="H63" i="261"/>
  <c r="C63" i="261"/>
  <c r="B63" i="261"/>
  <c r="AB62" i="261"/>
  <c r="X62" i="261"/>
  <c r="T62" i="261"/>
  <c r="P62" i="261"/>
  <c r="L62" i="261"/>
  <c r="H62" i="261"/>
  <c r="C62" i="261"/>
  <c r="B62" i="261"/>
  <c r="AB61" i="261"/>
  <c r="X61" i="261"/>
  <c r="T61" i="261"/>
  <c r="P61" i="261"/>
  <c r="L61" i="261"/>
  <c r="H61" i="261"/>
  <c r="C61" i="261"/>
  <c r="B61" i="261"/>
  <c r="AB60" i="261"/>
  <c r="X60" i="261"/>
  <c r="T60" i="261"/>
  <c r="P60" i="261"/>
  <c r="L60" i="261"/>
  <c r="H60" i="261"/>
  <c r="C60" i="261"/>
  <c r="B60" i="261"/>
  <c r="AB59" i="261"/>
  <c r="X59" i="261"/>
  <c r="T59" i="261"/>
  <c r="P59" i="261"/>
  <c r="L59" i="261"/>
  <c r="H59" i="261"/>
  <c r="C59" i="261"/>
  <c r="B59" i="261"/>
  <c r="AB58" i="261"/>
  <c r="X58" i="261"/>
  <c r="T58" i="261"/>
  <c r="P58" i="261"/>
  <c r="L58" i="261"/>
  <c r="H58" i="261"/>
  <c r="C58" i="261"/>
  <c r="B58" i="261"/>
  <c r="AB57" i="261"/>
  <c r="AB21" i="261" s="1"/>
  <c r="X57" i="261"/>
  <c r="T57" i="261"/>
  <c r="P57" i="261"/>
  <c r="L57" i="261"/>
  <c r="H57" i="261"/>
  <c r="C57" i="261"/>
  <c r="B57" i="261"/>
  <c r="AB56" i="261"/>
  <c r="X56" i="261"/>
  <c r="T56" i="261"/>
  <c r="P56" i="261"/>
  <c r="L56" i="261"/>
  <c r="L20" i="261" s="1"/>
  <c r="H56" i="261"/>
  <c r="C56" i="261"/>
  <c r="B56" i="261"/>
  <c r="AB55" i="261"/>
  <c r="X55" i="261"/>
  <c r="T55" i="261"/>
  <c r="P55" i="261"/>
  <c r="L55" i="261"/>
  <c r="H55" i="261"/>
  <c r="C55" i="261"/>
  <c r="B55" i="261"/>
  <c r="AB54" i="261"/>
  <c r="X54" i="261"/>
  <c r="T54" i="261"/>
  <c r="P54" i="261"/>
  <c r="L54" i="261"/>
  <c r="H54" i="261"/>
  <c r="C54" i="261"/>
  <c r="B54" i="261"/>
  <c r="AB53" i="261"/>
  <c r="X53" i="261"/>
  <c r="T53" i="261"/>
  <c r="P53" i="261"/>
  <c r="L53" i="261"/>
  <c r="H53" i="261"/>
  <c r="C53" i="261"/>
  <c r="B53" i="261"/>
  <c r="AB52" i="261"/>
  <c r="X52" i="261"/>
  <c r="T52" i="261"/>
  <c r="P52" i="261"/>
  <c r="L52" i="261"/>
  <c r="H52" i="261"/>
  <c r="C52" i="261"/>
  <c r="B52" i="261"/>
  <c r="AB51" i="261"/>
  <c r="X51" i="261"/>
  <c r="T51" i="261"/>
  <c r="P51" i="261"/>
  <c r="L51" i="261"/>
  <c r="H51" i="261"/>
  <c r="C51" i="261"/>
  <c r="B51" i="261"/>
  <c r="AB50" i="261"/>
  <c r="X50" i="261"/>
  <c r="T50" i="261"/>
  <c r="P50" i="261"/>
  <c r="L50" i="261"/>
  <c r="H50" i="261"/>
  <c r="C50" i="261"/>
  <c r="B50" i="261"/>
  <c r="AB49" i="261"/>
  <c r="X49" i="261"/>
  <c r="T49" i="261"/>
  <c r="P49" i="261"/>
  <c r="L49" i="261"/>
  <c r="H49" i="261"/>
  <c r="C49" i="261"/>
  <c r="B49" i="261"/>
  <c r="AB48" i="261"/>
  <c r="X48" i="261"/>
  <c r="T48" i="261"/>
  <c r="P48" i="261"/>
  <c r="L48" i="261"/>
  <c r="H48" i="261"/>
  <c r="C48" i="261"/>
  <c r="B48" i="261"/>
  <c r="AB47" i="261"/>
  <c r="X47" i="261"/>
  <c r="T47" i="261"/>
  <c r="P47" i="261"/>
  <c r="L47" i="261"/>
  <c r="H47" i="261"/>
  <c r="C47" i="261"/>
  <c r="B47" i="261"/>
  <c r="AA45" i="261"/>
  <c r="Z45" i="261"/>
  <c r="W45" i="261"/>
  <c r="V45" i="261"/>
  <c r="S45" i="261"/>
  <c r="R45" i="261"/>
  <c r="O45" i="261"/>
  <c r="N45" i="261"/>
  <c r="K45" i="261"/>
  <c r="J45" i="261"/>
  <c r="G45" i="261"/>
  <c r="F45" i="261"/>
  <c r="AB37" i="260"/>
  <c r="X37" i="260"/>
  <c r="T37" i="260"/>
  <c r="P37" i="260"/>
  <c r="L37" i="260"/>
  <c r="H37" i="260"/>
  <c r="C37" i="260"/>
  <c r="B37" i="260"/>
  <c r="AB36" i="260"/>
  <c r="X36" i="260"/>
  <c r="T36" i="260"/>
  <c r="P36" i="260"/>
  <c r="L36" i="260"/>
  <c r="H36" i="260"/>
  <c r="C36" i="260"/>
  <c r="B36" i="260"/>
  <c r="AB35" i="260"/>
  <c r="X35" i="260"/>
  <c r="T35" i="260"/>
  <c r="P35" i="260"/>
  <c r="L35" i="260"/>
  <c r="H35" i="260"/>
  <c r="C35" i="260"/>
  <c r="B35" i="260"/>
  <c r="AB34" i="260"/>
  <c r="X34" i="260"/>
  <c r="T34" i="260"/>
  <c r="P34" i="260"/>
  <c r="L34" i="260"/>
  <c r="H34" i="260"/>
  <c r="C34" i="260"/>
  <c r="B34" i="260"/>
  <c r="AB33" i="260"/>
  <c r="X33" i="260"/>
  <c r="T33" i="260"/>
  <c r="P33" i="260"/>
  <c r="L33" i="260"/>
  <c r="H33" i="260"/>
  <c r="C33" i="260"/>
  <c r="B33" i="260"/>
  <c r="AB32" i="260"/>
  <c r="X32" i="260"/>
  <c r="T32" i="260"/>
  <c r="P32" i="260"/>
  <c r="L32" i="260"/>
  <c r="H32" i="260"/>
  <c r="C32" i="260"/>
  <c r="B32" i="260"/>
  <c r="AB31" i="260"/>
  <c r="X31" i="260"/>
  <c r="T31" i="260"/>
  <c r="P31" i="260"/>
  <c r="L31" i="260"/>
  <c r="H31" i="260"/>
  <c r="C31" i="260"/>
  <c r="B31" i="260"/>
  <c r="AB30" i="260"/>
  <c r="X30" i="260"/>
  <c r="T30" i="260"/>
  <c r="P30" i="260"/>
  <c r="L30" i="260"/>
  <c r="H30" i="260"/>
  <c r="C30" i="260"/>
  <c r="B30" i="260"/>
  <c r="AB29" i="260"/>
  <c r="X29" i="260"/>
  <c r="T29" i="260"/>
  <c r="P29" i="260"/>
  <c r="L29" i="260"/>
  <c r="H29" i="260"/>
  <c r="C29" i="260"/>
  <c r="B29" i="260"/>
  <c r="AB28" i="260"/>
  <c r="X28" i="260"/>
  <c r="T28" i="260"/>
  <c r="P28" i="260"/>
  <c r="L28" i="260"/>
  <c r="H28" i="260"/>
  <c r="C28" i="260"/>
  <c r="B28" i="260"/>
  <c r="AB27" i="260"/>
  <c r="X27" i="260"/>
  <c r="T27" i="260"/>
  <c r="P27" i="260"/>
  <c r="L27" i="260"/>
  <c r="H27" i="260"/>
  <c r="C27" i="260"/>
  <c r="B27" i="260"/>
  <c r="AB26" i="260"/>
  <c r="X26" i="260"/>
  <c r="T26" i="260"/>
  <c r="P26" i="260"/>
  <c r="L26" i="260"/>
  <c r="H26" i="260"/>
  <c r="C26" i="260"/>
  <c r="B26" i="260"/>
  <c r="AB25" i="260"/>
  <c r="X25" i="260"/>
  <c r="T25" i="260"/>
  <c r="P25" i="260"/>
  <c r="L25" i="260"/>
  <c r="H25" i="260"/>
  <c r="C25" i="260"/>
  <c r="B25" i="260"/>
  <c r="AB24" i="260"/>
  <c r="X24" i="260"/>
  <c r="T24" i="260"/>
  <c r="P24" i="260"/>
  <c r="L24" i="260"/>
  <c r="H24" i="260"/>
  <c r="C24" i="260"/>
  <c r="B24" i="260"/>
  <c r="AB23" i="260"/>
  <c r="X23" i="260"/>
  <c r="T23" i="260"/>
  <c r="P23" i="260"/>
  <c r="L23" i="260"/>
  <c r="H23" i="260"/>
  <c r="C23" i="260"/>
  <c r="B23" i="260"/>
  <c r="AB22" i="260"/>
  <c r="X22" i="260"/>
  <c r="T22" i="260"/>
  <c r="P22" i="260"/>
  <c r="L22" i="260"/>
  <c r="H22" i="260"/>
  <c r="C22" i="260"/>
  <c r="B22" i="260"/>
  <c r="AB21" i="260"/>
  <c r="X21" i="260"/>
  <c r="T21" i="260"/>
  <c r="P21" i="260"/>
  <c r="L21" i="260"/>
  <c r="H21" i="260"/>
  <c r="C21" i="260"/>
  <c r="D21" i="260" s="1"/>
  <c r="B21" i="260"/>
  <c r="AB20" i="260"/>
  <c r="X20" i="260"/>
  <c r="T20" i="260"/>
  <c r="P20" i="260"/>
  <c r="L20" i="260"/>
  <c r="H20" i="260"/>
  <c r="C20" i="260"/>
  <c r="B20" i="260"/>
  <c r="AB19" i="260"/>
  <c r="X19" i="260"/>
  <c r="T19" i="260"/>
  <c r="P19" i="260"/>
  <c r="L19" i="260"/>
  <c r="H19" i="260"/>
  <c r="C19" i="260"/>
  <c r="B19" i="260"/>
  <c r="AB18" i="260"/>
  <c r="X18" i="260"/>
  <c r="T18" i="260"/>
  <c r="P18" i="260"/>
  <c r="L18" i="260"/>
  <c r="H18" i="260"/>
  <c r="C18" i="260"/>
  <c r="B18" i="260"/>
  <c r="AB17" i="260"/>
  <c r="X17" i="260"/>
  <c r="T17" i="260"/>
  <c r="P17" i="260"/>
  <c r="L17" i="260"/>
  <c r="H17" i="260"/>
  <c r="C17" i="260"/>
  <c r="B17" i="260"/>
  <c r="AB16" i="260"/>
  <c r="X16" i="260"/>
  <c r="T16" i="260"/>
  <c r="P16" i="260"/>
  <c r="L16" i="260"/>
  <c r="H16" i="260"/>
  <c r="C16" i="260"/>
  <c r="B16" i="260"/>
  <c r="AB15" i="260"/>
  <c r="X15" i="260"/>
  <c r="T15" i="260"/>
  <c r="P15" i="260"/>
  <c r="L15" i="260"/>
  <c r="H15" i="260"/>
  <c r="C15" i="260"/>
  <c r="B15" i="260"/>
  <c r="AB14" i="260"/>
  <c r="X14" i="260"/>
  <c r="T14" i="260"/>
  <c r="P14" i="260"/>
  <c r="L14" i="260"/>
  <c r="H14" i="260"/>
  <c r="C14" i="260"/>
  <c r="B14" i="260"/>
  <c r="AB13" i="260"/>
  <c r="X13" i="260"/>
  <c r="T13" i="260"/>
  <c r="P13" i="260"/>
  <c r="L13" i="260"/>
  <c r="H13" i="260"/>
  <c r="C13" i="260"/>
  <c r="B13" i="260"/>
  <c r="AB12" i="260"/>
  <c r="X12" i="260"/>
  <c r="T12" i="260"/>
  <c r="P12" i="260"/>
  <c r="L12" i="260"/>
  <c r="H12" i="260"/>
  <c r="C12" i="260"/>
  <c r="B12" i="260"/>
  <c r="AB11" i="260"/>
  <c r="X11" i="260"/>
  <c r="T11" i="260"/>
  <c r="P11" i="260"/>
  <c r="L11" i="260"/>
  <c r="H11" i="260"/>
  <c r="C11" i="260"/>
  <c r="B11" i="260"/>
  <c r="AA9" i="260"/>
  <c r="Z9" i="260"/>
  <c r="W9" i="260"/>
  <c r="V9" i="260"/>
  <c r="S9" i="260"/>
  <c r="R9" i="260"/>
  <c r="O9" i="260"/>
  <c r="N9" i="260"/>
  <c r="K9" i="260"/>
  <c r="J9" i="260"/>
  <c r="G9" i="260"/>
  <c r="F9" i="260"/>
  <c r="AB73" i="259"/>
  <c r="AB37" i="259" s="1"/>
  <c r="X73" i="259"/>
  <c r="X37" i="259" s="1"/>
  <c r="T73" i="259"/>
  <c r="T37" i="259" s="1"/>
  <c r="P73" i="259"/>
  <c r="P37" i="259" s="1"/>
  <c r="L73" i="259"/>
  <c r="L37" i="259" s="1"/>
  <c r="H73" i="259"/>
  <c r="H37" i="259" s="1"/>
  <c r="C73" i="259"/>
  <c r="C37" i="259" s="1"/>
  <c r="B73" i="259"/>
  <c r="B37" i="259" s="1"/>
  <c r="AB72" i="259"/>
  <c r="AB36" i="259" s="1"/>
  <c r="X72" i="259"/>
  <c r="X36" i="259" s="1"/>
  <c r="T72" i="259"/>
  <c r="T36" i="259" s="1"/>
  <c r="P72" i="259"/>
  <c r="P36" i="259" s="1"/>
  <c r="L72" i="259"/>
  <c r="L36" i="259" s="1"/>
  <c r="H72" i="259"/>
  <c r="H36" i="259" s="1"/>
  <c r="C72" i="259"/>
  <c r="C36" i="259" s="1"/>
  <c r="B72" i="259"/>
  <c r="B36" i="259" s="1"/>
  <c r="AB71" i="259"/>
  <c r="AB35" i="259" s="1"/>
  <c r="X71" i="259"/>
  <c r="X35" i="259" s="1"/>
  <c r="T71" i="259"/>
  <c r="T35" i="259" s="1"/>
  <c r="P71" i="259"/>
  <c r="P35" i="259" s="1"/>
  <c r="L71" i="259"/>
  <c r="L35" i="259" s="1"/>
  <c r="H71" i="259"/>
  <c r="H35" i="259" s="1"/>
  <c r="C71" i="259"/>
  <c r="C35" i="259" s="1"/>
  <c r="B71" i="259"/>
  <c r="B35" i="259" s="1"/>
  <c r="AB70" i="259"/>
  <c r="AB34" i="259" s="1"/>
  <c r="X70" i="259"/>
  <c r="X34" i="259" s="1"/>
  <c r="T70" i="259"/>
  <c r="T34" i="259" s="1"/>
  <c r="P70" i="259"/>
  <c r="P34" i="259" s="1"/>
  <c r="L70" i="259"/>
  <c r="L34" i="259" s="1"/>
  <c r="H70" i="259"/>
  <c r="H34" i="259" s="1"/>
  <c r="C70" i="259"/>
  <c r="C34" i="259" s="1"/>
  <c r="B70" i="259"/>
  <c r="B34" i="259" s="1"/>
  <c r="AB69" i="259"/>
  <c r="AB33" i="259" s="1"/>
  <c r="X69" i="259"/>
  <c r="X33" i="259" s="1"/>
  <c r="T69" i="259"/>
  <c r="T33" i="259" s="1"/>
  <c r="P69" i="259"/>
  <c r="P33" i="259" s="1"/>
  <c r="L69" i="259"/>
  <c r="L33" i="259" s="1"/>
  <c r="H69" i="259"/>
  <c r="H33" i="259" s="1"/>
  <c r="C69" i="259"/>
  <c r="C33" i="259" s="1"/>
  <c r="B69" i="259"/>
  <c r="B33" i="259" s="1"/>
  <c r="AB68" i="259"/>
  <c r="AB32" i="259" s="1"/>
  <c r="X68" i="259"/>
  <c r="X32" i="259" s="1"/>
  <c r="T68" i="259"/>
  <c r="T32" i="259" s="1"/>
  <c r="P68" i="259"/>
  <c r="P32" i="259" s="1"/>
  <c r="L68" i="259"/>
  <c r="L32" i="259" s="1"/>
  <c r="H68" i="259"/>
  <c r="H32" i="259" s="1"/>
  <c r="C68" i="259"/>
  <c r="C32" i="259" s="1"/>
  <c r="B68" i="259"/>
  <c r="B32" i="259" s="1"/>
  <c r="AB67" i="259"/>
  <c r="AB31" i="259" s="1"/>
  <c r="X67" i="259"/>
  <c r="X31" i="259" s="1"/>
  <c r="T67" i="259"/>
  <c r="T31" i="259" s="1"/>
  <c r="P67" i="259"/>
  <c r="P31" i="259" s="1"/>
  <c r="L67" i="259"/>
  <c r="L31" i="259" s="1"/>
  <c r="H67" i="259"/>
  <c r="H31" i="259" s="1"/>
  <c r="C67" i="259"/>
  <c r="C31" i="259" s="1"/>
  <c r="B67" i="259"/>
  <c r="B31" i="259" s="1"/>
  <c r="AB66" i="259"/>
  <c r="AB30" i="259" s="1"/>
  <c r="X66" i="259"/>
  <c r="X30" i="259" s="1"/>
  <c r="T66" i="259"/>
  <c r="T30" i="259" s="1"/>
  <c r="P66" i="259"/>
  <c r="P30" i="259" s="1"/>
  <c r="L66" i="259"/>
  <c r="L30" i="259" s="1"/>
  <c r="H66" i="259"/>
  <c r="H30" i="259" s="1"/>
  <c r="C66" i="259"/>
  <c r="C30" i="259" s="1"/>
  <c r="B66" i="259"/>
  <c r="B30" i="259" s="1"/>
  <c r="AB65" i="259"/>
  <c r="AB29" i="259" s="1"/>
  <c r="X65" i="259"/>
  <c r="X29" i="259" s="1"/>
  <c r="T65" i="259"/>
  <c r="T29" i="259" s="1"/>
  <c r="P65" i="259"/>
  <c r="P29" i="259" s="1"/>
  <c r="L65" i="259"/>
  <c r="L29" i="259" s="1"/>
  <c r="H65" i="259"/>
  <c r="H29" i="259" s="1"/>
  <c r="C65" i="259"/>
  <c r="C29" i="259" s="1"/>
  <c r="B65" i="259"/>
  <c r="B29" i="259" s="1"/>
  <c r="AB64" i="259"/>
  <c r="AB28" i="259" s="1"/>
  <c r="X64" i="259"/>
  <c r="X28" i="259" s="1"/>
  <c r="T64" i="259"/>
  <c r="T28" i="259" s="1"/>
  <c r="P64" i="259"/>
  <c r="P28" i="259" s="1"/>
  <c r="L64" i="259"/>
  <c r="L28" i="259" s="1"/>
  <c r="H64" i="259"/>
  <c r="H28" i="259" s="1"/>
  <c r="C64" i="259"/>
  <c r="C28" i="259" s="1"/>
  <c r="B64" i="259"/>
  <c r="B28" i="259" s="1"/>
  <c r="AB63" i="259"/>
  <c r="AB27" i="259" s="1"/>
  <c r="X63" i="259"/>
  <c r="X27" i="259" s="1"/>
  <c r="T63" i="259"/>
  <c r="T27" i="259" s="1"/>
  <c r="P63" i="259"/>
  <c r="P27" i="259" s="1"/>
  <c r="L63" i="259"/>
  <c r="L27" i="259" s="1"/>
  <c r="H63" i="259"/>
  <c r="H27" i="259" s="1"/>
  <c r="C63" i="259"/>
  <c r="C27" i="259" s="1"/>
  <c r="B63" i="259"/>
  <c r="B27" i="259" s="1"/>
  <c r="AB62" i="259"/>
  <c r="AB26" i="259" s="1"/>
  <c r="X62" i="259"/>
  <c r="X26" i="259" s="1"/>
  <c r="T62" i="259"/>
  <c r="T26" i="259" s="1"/>
  <c r="P62" i="259"/>
  <c r="P26" i="259" s="1"/>
  <c r="L62" i="259"/>
  <c r="L26" i="259" s="1"/>
  <c r="H62" i="259"/>
  <c r="H26" i="259" s="1"/>
  <c r="C62" i="259"/>
  <c r="C26" i="259" s="1"/>
  <c r="B62" i="259"/>
  <c r="B26" i="259" s="1"/>
  <c r="AB61" i="259"/>
  <c r="AB25" i="259" s="1"/>
  <c r="X61" i="259"/>
  <c r="X25" i="259" s="1"/>
  <c r="T61" i="259"/>
  <c r="T25" i="259" s="1"/>
  <c r="P61" i="259"/>
  <c r="P25" i="259" s="1"/>
  <c r="L61" i="259"/>
  <c r="L25" i="259" s="1"/>
  <c r="H61" i="259"/>
  <c r="H25" i="259" s="1"/>
  <c r="C61" i="259"/>
  <c r="C25" i="259" s="1"/>
  <c r="B61" i="259"/>
  <c r="B25" i="259" s="1"/>
  <c r="AB60" i="259"/>
  <c r="AB24" i="259" s="1"/>
  <c r="X60" i="259"/>
  <c r="X24" i="259" s="1"/>
  <c r="T60" i="259"/>
  <c r="T24" i="259" s="1"/>
  <c r="P60" i="259"/>
  <c r="P24" i="259" s="1"/>
  <c r="L60" i="259"/>
  <c r="L24" i="259" s="1"/>
  <c r="H60" i="259"/>
  <c r="H24" i="259" s="1"/>
  <c r="C60" i="259"/>
  <c r="C24" i="259" s="1"/>
  <c r="B60" i="259"/>
  <c r="B24" i="259" s="1"/>
  <c r="AB59" i="259"/>
  <c r="AB23" i="259" s="1"/>
  <c r="X59" i="259"/>
  <c r="X23" i="259" s="1"/>
  <c r="T59" i="259"/>
  <c r="T23" i="259" s="1"/>
  <c r="P59" i="259"/>
  <c r="P23" i="259" s="1"/>
  <c r="L59" i="259"/>
  <c r="L23" i="259" s="1"/>
  <c r="H59" i="259"/>
  <c r="H23" i="259" s="1"/>
  <c r="C59" i="259"/>
  <c r="C23" i="259" s="1"/>
  <c r="B59" i="259"/>
  <c r="B23" i="259" s="1"/>
  <c r="AB58" i="259"/>
  <c r="AB22" i="259" s="1"/>
  <c r="X58" i="259"/>
  <c r="X22" i="259" s="1"/>
  <c r="T58" i="259"/>
  <c r="T22" i="259" s="1"/>
  <c r="P58" i="259"/>
  <c r="P22" i="259" s="1"/>
  <c r="L58" i="259"/>
  <c r="L22" i="259" s="1"/>
  <c r="H58" i="259"/>
  <c r="H22" i="259" s="1"/>
  <c r="C58" i="259"/>
  <c r="C22" i="259" s="1"/>
  <c r="B58" i="259"/>
  <c r="B22" i="259" s="1"/>
  <c r="AB57" i="259"/>
  <c r="AB21" i="259" s="1"/>
  <c r="X57" i="259"/>
  <c r="X21" i="259" s="1"/>
  <c r="T57" i="259"/>
  <c r="T21" i="259" s="1"/>
  <c r="P57" i="259"/>
  <c r="P21" i="259" s="1"/>
  <c r="L57" i="259"/>
  <c r="L21" i="259" s="1"/>
  <c r="H57" i="259"/>
  <c r="H21" i="259" s="1"/>
  <c r="C57" i="259"/>
  <c r="C21" i="259" s="1"/>
  <c r="B57" i="259"/>
  <c r="B21" i="259" s="1"/>
  <c r="AB56" i="259"/>
  <c r="AB20" i="259" s="1"/>
  <c r="X56" i="259"/>
  <c r="X20" i="259" s="1"/>
  <c r="T56" i="259"/>
  <c r="T20" i="259" s="1"/>
  <c r="P56" i="259"/>
  <c r="P20" i="259" s="1"/>
  <c r="L56" i="259"/>
  <c r="L20" i="259" s="1"/>
  <c r="H56" i="259"/>
  <c r="H20" i="259" s="1"/>
  <c r="C56" i="259"/>
  <c r="C20" i="259" s="1"/>
  <c r="B56" i="259"/>
  <c r="B20" i="259" s="1"/>
  <c r="AB55" i="259"/>
  <c r="AB19" i="259" s="1"/>
  <c r="X55" i="259"/>
  <c r="X19" i="259" s="1"/>
  <c r="T55" i="259"/>
  <c r="T19" i="259" s="1"/>
  <c r="P55" i="259"/>
  <c r="P19" i="259" s="1"/>
  <c r="L55" i="259"/>
  <c r="L19" i="259" s="1"/>
  <c r="H55" i="259"/>
  <c r="H19" i="259" s="1"/>
  <c r="C55" i="259"/>
  <c r="C19" i="259" s="1"/>
  <c r="B55" i="259"/>
  <c r="B19" i="259" s="1"/>
  <c r="AB54" i="259"/>
  <c r="AB18" i="259" s="1"/>
  <c r="X54" i="259"/>
  <c r="X18" i="259" s="1"/>
  <c r="T54" i="259"/>
  <c r="T18" i="259" s="1"/>
  <c r="P54" i="259"/>
  <c r="P18" i="259" s="1"/>
  <c r="L54" i="259"/>
  <c r="L18" i="259" s="1"/>
  <c r="H54" i="259"/>
  <c r="H18" i="259" s="1"/>
  <c r="C54" i="259"/>
  <c r="C18" i="259" s="1"/>
  <c r="B54" i="259"/>
  <c r="B18" i="259" s="1"/>
  <c r="AB53" i="259"/>
  <c r="AB17" i="259" s="1"/>
  <c r="X53" i="259"/>
  <c r="X17" i="259" s="1"/>
  <c r="T53" i="259"/>
  <c r="T17" i="259" s="1"/>
  <c r="P53" i="259"/>
  <c r="P17" i="259" s="1"/>
  <c r="L53" i="259"/>
  <c r="L17" i="259" s="1"/>
  <c r="H53" i="259"/>
  <c r="H17" i="259" s="1"/>
  <c r="C53" i="259"/>
  <c r="C17" i="259" s="1"/>
  <c r="B53" i="259"/>
  <c r="B17" i="259" s="1"/>
  <c r="AB52" i="259"/>
  <c r="AB16" i="259" s="1"/>
  <c r="X52" i="259"/>
  <c r="X16" i="259" s="1"/>
  <c r="T52" i="259"/>
  <c r="T16" i="259" s="1"/>
  <c r="P52" i="259"/>
  <c r="P16" i="259" s="1"/>
  <c r="L52" i="259"/>
  <c r="L16" i="259" s="1"/>
  <c r="H52" i="259"/>
  <c r="H16" i="259" s="1"/>
  <c r="C52" i="259"/>
  <c r="C16" i="259" s="1"/>
  <c r="B52" i="259"/>
  <c r="B16" i="259" s="1"/>
  <c r="AB51" i="259"/>
  <c r="AB15" i="259" s="1"/>
  <c r="X51" i="259"/>
  <c r="X15" i="259" s="1"/>
  <c r="T51" i="259"/>
  <c r="T15" i="259" s="1"/>
  <c r="P51" i="259"/>
  <c r="P15" i="259" s="1"/>
  <c r="L51" i="259"/>
  <c r="L15" i="259" s="1"/>
  <c r="H51" i="259"/>
  <c r="H15" i="259" s="1"/>
  <c r="C51" i="259"/>
  <c r="C15" i="259" s="1"/>
  <c r="B51" i="259"/>
  <c r="B15" i="259" s="1"/>
  <c r="AB50" i="259"/>
  <c r="AB14" i="259" s="1"/>
  <c r="X50" i="259"/>
  <c r="X14" i="259" s="1"/>
  <c r="T50" i="259"/>
  <c r="T14" i="259" s="1"/>
  <c r="P50" i="259"/>
  <c r="P14" i="259" s="1"/>
  <c r="L50" i="259"/>
  <c r="L14" i="259" s="1"/>
  <c r="H50" i="259"/>
  <c r="H14" i="259" s="1"/>
  <c r="C50" i="259"/>
  <c r="C14" i="259" s="1"/>
  <c r="B50" i="259"/>
  <c r="B14" i="259" s="1"/>
  <c r="AB49" i="259"/>
  <c r="AB13" i="259" s="1"/>
  <c r="X49" i="259"/>
  <c r="X13" i="259" s="1"/>
  <c r="T49" i="259"/>
  <c r="T13" i="259" s="1"/>
  <c r="P49" i="259"/>
  <c r="P13" i="259" s="1"/>
  <c r="L49" i="259"/>
  <c r="L13" i="259" s="1"/>
  <c r="H49" i="259"/>
  <c r="H13" i="259" s="1"/>
  <c r="C49" i="259"/>
  <c r="C13" i="259" s="1"/>
  <c r="B49" i="259"/>
  <c r="B13" i="259" s="1"/>
  <c r="AB48" i="259"/>
  <c r="AB12" i="259" s="1"/>
  <c r="X48" i="259"/>
  <c r="X12" i="259" s="1"/>
  <c r="T48" i="259"/>
  <c r="T12" i="259" s="1"/>
  <c r="P48" i="259"/>
  <c r="P12" i="259" s="1"/>
  <c r="L48" i="259"/>
  <c r="L12" i="259" s="1"/>
  <c r="H48" i="259"/>
  <c r="H12" i="259" s="1"/>
  <c r="C48" i="259"/>
  <c r="C12" i="259" s="1"/>
  <c r="B48" i="259"/>
  <c r="B12" i="259" s="1"/>
  <c r="AB47" i="259"/>
  <c r="AB11" i="259" s="1"/>
  <c r="X47" i="259"/>
  <c r="X11" i="259" s="1"/>
  <c r="T47" i="259"/>
  <c r="T11" i="259" s="1"/>
  <c r="P47" i="259"/>
  <c r="P11" i="259" s="1"/>
  <c r="L47" i="259"/>
  <c r="L11" i="259" s="1"/>
  <c r="H47" i="259"/>
  <c r="H11" i="259" s="1"/>
  <c r="C47" i="259"/>
  <c r="C11" i="259" s="1"/>
  <c r="B47" i="259"/>
  <c r="B11" i="259" s="1"/>
  <c r="AA45" i="259"/>
  <c r="AA9" i="259" s="1"/>
  <c r="Z45" i="259"/>
  <c r="Z9" i="259" s="1"/>
  <c r="W45" i="259"/>
  <c r="W9" i="259" s="1"/>
  <c r="V45" i="259"/>
  <c r="V9" i="259" s="1"/>
  <c r="S45" i="259"/>
  <c r="S9" i="259" s="1"/>
  <c r="R45" i="259"/>
  <c r="R9" i="259" s="1"/>
  <c r="O45" i="259"/>
  <c r="O9" i="259" s="1"/>
  <c r="N45" i="259"/>
  <c r="N9" i="259" s="1"/>
  <c r="K45" i="259"/>
  <c r="K9" i="259" s="1"/>
  <c r="J45" i="259"/>
  <c r="J9" i="259" s="1"/>
  <c r="G45" i="259"/>
  <c r="G9" i="259" s="1"/>
  <c r="F45" i="259"/>
  <c r="F9" i="259" s="1"/>
  <c r="AB61" i="258"/>
  <c r="X61" i="258"/>
  <c r="T61" i="258"/>
  <c r="P61" i="258"/>
  <c r="L61" i="258"/>
  <c r="H61" i="258"/>
  <c r="C61" i="258"/>
  <c r="B61" i="258"/>
  <c r="AB60" i="258"/>
  <c r="AB59" i="258" s="1"/>
  <c r="X60" i="258"/>
  <c r="X59" i="258" s="1"/>
  <c r="T60" i="258"/>
  <c r="T59" i="258" s="1"/>
  <c r="P60" i="258"/>
  <c r="P59" i="258" s="1"/>
  <c r="L60" i="258"/>
  <c r="L59" i="258" s="1"/>
  <c r="H60" i="258"/>
  <c r="C60" i="258"/>
  <c r="C59" i="258" s="1"/>
  <c r="B60" i="258"/>
  <c r="AA59" i="258"/>
  <c r="Z59" i="258"/>
  <c r="W59" i="258"/>
  <c r="V59" i="258"/>
  <c r="S59" i="258"/>
  <c r="R59" i="258"/>
  <c r="O59" i="258"/>
  <c r="N59" i="258"/>
  <c r="K59" i="258"/>
  <c r="J59" i="258"/>
  <c r="G59" i="258"/>
  <c r="F59" i="258"/>
  <c r="AB57" i="258"/>
  <c r="X57" i="258"/>
  <c r="T57" i="258"/>
  <c r="T52" i="258" s="1"/>
  <c r="P57" i="258"/>
  <c r="P52" i="258" s="1"/>
  <c r="L57" i="258"/>
  <c r="L52" i="258" s="1"/>
  <c r="H57" i="258"/>
  <c r="H52" i="258" s="1"/>
  <c r="C57" i="258"/>
  <c r="B57" i="258"/>
  <c r="AB56" i="258"/>
  <c r="X56" i="258"/>
  <c r="X51" i="258" s="1"/>
  <c r="T56" i="258"/>
  <c r="P56" i="258"/>
  <c r="L56" i="258"/>
  <c r="L51" i="258" s="1"/>
  <c r="H56" i="258"/>
  <c r="C56" i="258"/>
  <c r="B56" i="258"/>
  <c r="AB55" i="258"/>
  <c r="AB54" i="258" s="1"/>
  <c r="X55" i="258"/>
  <c r="T55" i="258"/>
  <c r="P55" i="258"/>
  <c r="P50" i="258" s="1"/>
  <c r="L55" i="258"/>
  <c r="H55" i="258"/>
  <c r="C55" i="258"/>
  <c r="B55" i="258"/>
  <c r="AA54" i="258"/>
  <c r="Z54" i="258"/>
  <c r="W54" i="258"/>
  <c r="V54" i="258"/>
  <c r="S54" i="258"/>
  <c r="R54" i="258"/>
  <c r="O54" i="258"/>
  <c r="N54" i="258"/>
  <c r="K54" i="258"/>
  <c r="J54" i="258"/>
  <c r="G54" i="258"/>
  <c r="F54" i="258"/>
  <c r="AB52" i="258"/>
  <c r="AA52" i="258"/>
  <c r="Z52" i="258"/>
  <c r="X52" i="258"/>
  <c r="W52" i="258"/>
  <c r="V52" i="258"/>
  <c r="S52" i="258"/>
  <c r="R52" i="258"/>
  <c r="O52" i="258"/>
  <c r="N52" i="258"/>
  <c r="K52" i="258"/>
  <c r="J52" i="258"/>
  <c r="G52" i="258"/>
  <c r="F52" i="258"/>
  <c r="AA51" i="258"/>
  <c r="Z51" i="258"/>
  <c r="W51" i="258"/>
  <c r="V51" i="258"/>
  <c r="V49" i="258" s="1"/>
  <c r="S51" i="258"/>
  <c r="R51" i="258"/>
  <c r="O51" i="258"/>
  <c r="N51" i="258"/>
  <c r="K51" i="258"/>
  <c r="J51" i="258"/>
  <c r="H51" i="258"/>
  <c r="G51" i="258"/>
  <c r="F51" i="258"/>
  <c r="AA50" i="258"/>
  <c r="Z50" i="258"/>
  <c r="W50" i="258"/>
  <c r="V50" i="258"/>
  <c r="S50" i="258"/>
  <c r="R50" i="258"/>
  <c r="O50" i="258"/>
  <c r="N50" i="258"/>
  <c r="N49" i="258" s="1"/>
  <c r="K50" i="258"/>
  <c r="J50" i="258"/>
  <c r="G50" i="258"/>
  <c r="F50" i="258"/>
  <c r="AA36" i="258"/>
  <c r="Z36" i="258"/>
  <c r="W36" i="258"/>
  <c r="V36" i="258"/>
  <c r="S36" i="258"/>
  <c r="R36" i="258"/>
  <c r="O36" i="258"/>
  <c r="N36" i="258"/>
  <c r="K36" i="258"/>
  <c r="J36" i="258"/>
  <c r="G36" i="258"/>
  <c r="F36" i="258"/>
  <c r="AA35" i="258"/>
  <c r="Z35" i="258"/>
  <c r="W35" i="258"/>
  <c r="V35" i="258"/>
  <c r="S35" i="258"/>
  <c r="R35" i="258"/>
  <c r="O35" i="258"/>
  <c r="N35" i="258"/>
  <c r="K35" i="258"/>
  <c r="J35" i="258"/>
  <c r="G35" i="258"/>
  <c r="F35" i="258"/>
  <c r="W32" i="258"/>
  <c r="V32" i="258"/>
  <c r="S32" i="258"/>
  <c r="R32" i="258"/>
  <c r="O32" i="258"/>
  <c r="N32" i="258"/>
  <c r="K32" i="258"/>
  <c r="J32" i="258"/>
  <c r="G32" i="258"/>
  <c r="F32" i="258"/>
  <c r="AA31" i="258"/>
  <c r="Z31" i="258"/>
  <c r="W31" i="258"/>
  <c r="V31" i="258"/>
  <c r="S31" i="258"/>
  <c r="R31" i="258"/>
  <c r="O31" i="258"/>
  <c r="N31" i="258"/>
  <c r="K31" i="258"/>
  <c r="J31" i="258"/>
  <c r="G31" i="258"/>
  <c r="F31" i="258"/>
  <c r="AA30" i="258"/>
  <c r="Z30" i="258"/>
  <c r="W30" i="258"/>
  <c r="V30" i="258"/>
  <c r="S30" i="258"/>
  <c r="R30" i="258"/>
  <c r="O30" i="258"/>
  <c r="N30" i="258"/>
  <c r="K30" i="258"/>
  <c r="J30" i="258"/>
  <c r="G30" i="258"/>
  <c r="F30" i="258"/>
  <c r="AB21" i="258"/>
  <c r="AB36" i="258" s="1"/>
  <c r="X21" i="258"/>
  <c r="T21" i="258"/>
  <c r="P21" i="258"/>
  <c r="P36" i="258" s="1"/>
  <c r="L21" i="258"/>
  <c r="L36" i="258" s="1"/>
  <c r="H21" i="258"/>
  <c r="H36" i="258" s="1"/>
  <c r="C21" i="258"/>
  <c r="C36" i="258" s="1"/>
  <c r="B21" i="258"/>
  <c r="AB20" i="258"/>
  <c r="X20" i="258"/>
  <c r="T20" i="258"/>
  <c r="P20" i="258"/>
  <c r="P35" i="258" s="1"/>
  <c r="L20" i="258"/>
  <c r="L35" i="258" s="1"/>
  <c r="H20" i="258"/>
  <c r="H35" i="258" s="1"/>
  <c r="C20" i="258"/>
  <c r="C35" i="258" s="1"/>
  <c r="B20" i="258"/>
  <c r="B35" i="258" s="1"/>
  <c r="AA19" i="258"/>
  <c r="Z19" i="258"/>
  <c r="W19" i="258"/>
  <c r="V19" i="258"/>
  <c r="S19" i="258"/>
  <c r="R19" i="258"/>
  <c r="O19" i="258"/>
  <c r="N19" i="258"/>
  <c r="K19" i="258"/>
  <c r="J19" i="258"/>
  <c r="G19" i="258"/>
  <c r="G34" i="258" s="1"/>
  <c r="F19" i="258"/>
  <c r="F34" i="258" s="1"/>
  <c r="AB17" i="258"/>
  <c r="X17" i="258"/>
  <c r="T17" i="258"/>
  <c r="P17" i="258"/>
  <c r="L17" i="258"/>
  <c r="L12" i="258" s="1"/>
  <c r="H17" i="258"/>
  <c r="C17" i="258"/>
  <c r="B17" i="258"/>
  <c r="AB16" i="258"/>
  <c r="AB31" i="258" s="1"/>
  <c r="X16" i="258"/>
  <c r="T16" i="258"/>
  <c r="P16" i="258"/>
  <c r="P31" i="258" s="1"/>
  <c r="L16" i="258"/>
  <c r="H16" i="258"/>
  <c r="C16" i="258"/>
  <c r="B16" i="258"/>
  <c r="AB15" i="258"/>
  <c r="X15" i="258"/>
  <c r="T15" i="258"/>
  <c r="P15" i="258"/>
  <c r="L15" i="258"/>
  <c r="H15" i="258"/>
  <c r="C15" i="258"/>
  <c r="B15" i="258"/>
  <c r="AA14" i="258"/>
  <c r="Z14" i="258"/>
  <c r="W14" i="258"/>
  <c r="V14" i="258"/>
  <c r="S14" i="258"/>
  <c r="R14" i="258"/>
  <c r="R29" i="258" s="1"/>
  <c r="O14" i="258"/>
  <c r="N14" i="258"/>
  <c r="N29" i="258" s="1"/>
  <c r="K14" i="258"/>
  <c r="J14" i="258"/>
  <c r="J29" i="258" s="1"/>
  <c r="G14" i="258"/>
  <c r="F14" i="258"/>
  <c r="AA12" i="258"/>
  <c r="Z12" i="258"/>
  <c r="W12" i="258"/>
  <c r="V12" i="258"/>
  <c r="V27" i="258" s="1"/>
  <c r="T12" i="258"/>
  <c r="S12" i="258"/>
  <c r="R12" i="258"/>
  <c r="O12" i="258"/>
  <c r="O27" i="258" s="1"/>
  <c r="N12" i="258"/>
  <c r="N27" i="258" s="1"/>
  <c r="K12" i="258"/>
  <c r="J12" i="258"/>
  <c r="G12" i="258"/>
  <c r="F12" i="258"/>
  <c r="AA11" i="258"/>
  <c r="Z11" i="258"/>
  <c r="Z26" i="258" s="1"/>
  <c r="W11" i="258"/>
  <c r="W26" i="258" s="1"/>
  <c r="V11" i="258"/>
  <c r="V26" i="258" s="1"/>
  <c r="T11" i="258"/>
  <c r="S11" i="258"/>
  <c r="S26" i="258" s="1"/>
  <c r="R11" i="258"/>
  <c r="R26" i="258" s="1"/>
  <c r="O11" i="258"/>
  <c r="N11" i="258"/>
  <c r="N26" i="258" s="1"/>
  <c r="K11" i="258"/>
  <c r="J11" i="258"/>
  <c r="G11" i="258"/>
  <c r="F11" i="258"/>
  <c r="AA10" i="258"/>
  <c r="AA25" i="258" s="1"/>
  <c r="Z10" i="258"/>
  <c r="Z25" i="258" s="1"/>
  <c r="W10" i="258"/>
  <c r="W25" i="258" s="1"/>
  <c r="V10" i="258"/>
  <c r="V25" i="258" s="1"/>
  <c r="S10" i="258"/>
  <c r="R10" i="258"/>
  <c r="O10" i="258"/>
  <c r="N10" i="258"/>
  <c r="K10" i="258"/>
  <c r="J10" i="258"/>
  <c r="G10" i="258"/>
  <c r="G25" i="258" s="1"/>
  <c r="F10" i="258"/>
  <c r="F25" i="258" s="1"/>
  <c r="V9" i="258"/>
  <c r="J9" i="54"/>
  <c r="I9" i="54"/>
  <c r="H9" i="54"/>
  <c r="G9" i="54"/>
  <c r="F9" i="54"/>
  <c r="G9" i="261" l="1"/>
  <c r="C11" i="261"/>
  <c r="T12" i="261"/>
  <c r="C14" i="261"/>
  <c r="T15" i="261"/>
  <c r="T18" i="261"/>
  <c r="C20" i="261"/>
  <c r="T21" i="261"/>
  <c r="C23" i="261"/>
  <c r="T24" i="261"/>
  <c r="C26" i="261"/>
  <c r="T27" i="261"/>
  <c r="C29" i="261"/>
  <c r="T30" i="261"/>
  <c r="T36" i="261"/>
  <c r="X54" i="258"/>
  <c r="X50" i="258"/>
  <c r="X49" i="258" s="1"/>
  <c r="J9" i="261"/>
  <c r="H11" i="261"/>
  <c r="X12" i="261"/>
  <c r="H14" i="261"/>
  <c r="X15" i="261"/>
  <c r="H17" i="261"/>
  <c r="X18" i="261"/>
  <c r="H20" i="261"/>
  <c r="X21" i="261"/>
  <c r="H23" i="261"/>
  <c r="X24" i="261"/>
  <c r="H26" i="261"/>
  <c r="X27" i="261"/>
  <c r="X30" i="261"/>
  <c r="K9" i="261"/>
  <c r="AB12" i="261"/>
  <c r="L14" i="261"/>
  <c r="AB15" i="261"/>
  <c r="L17" i="261"/>
  <c r="AB18" i="261"/>
  <c r="L23" i="261"/>
  <c r="T33" i="261"/>
  <c r="H32" i="261"/>
  <c r="C32" i="261"/>
  <c r="T30" i="258"/>
  <c r="T10" i="258"/>
  <c r="X30" i="258"/>
  <c r="H32" i="258"/>
  <c r="R34" i="258"/>
  <c r="C35" i="261"/>
  <c r="X33" i="261"/>
  <c r="S29" i="258"/>
  <c r="AB30" i="258"/>
  <c r="S34" i="258"/>
  <c r="AB35" i="258"/>
  <c r="AB24" i="261"/>
  <c r="L26" i="261"/>
  <c r="AB27" i="261"/>
  <c r="H29" i="261"/>
  <c r="X36" i="261"/>
  <c r="V34" i="258"/>
  <c r="P11" i="261"/>
  <c r="B13" i="261"/>
  <c r="P14" i="261"/>
  <c r="P17" i="261"/>
  <c r="P20" i="261"/>
  <c r="P23" i="261"/>
  <c r="P26" i="261"/>
  <c r="B28" i="261"/>
  <c r="L29" i="261"/>
  <c r="L35" i="261"/>
  <c r="AA26" i="258"/>
  <c r="D13" i="260"/>
  <c r="O9" i="261"/>
  <c r="C13" i="261"/>
  <c r="T14" i="261"/>
  <c r="C16" i="261"/>
  <c r="T17" i="261"/>
  <c r="C19" i="261"/>
  <c r="T20" i="261"/>
  <c r="C22" i="261"/>
  <c r="T23" i="261"/>
  <c r="T26" i="261"/>
  <c r="C28" i="261"/>
  <c r="P29" i="261"/>
  <c r="P32" i="261"/>
  <c r="B37" i="261"/>
  <c r="J25" i="258"/>
  <c r="F27" i="258"/>
  <c r="Z29" i="258"/>
  <c r="H31" i="258"/>
  <c r="X32" i="258"/>
  <c r="R9" i="261"/>
  <c r="X11" i="261"/>
  <c r="H13" i="261"/>
  <c r="X14" i="261"/>
  <c r="H16" i="261"/>
  <c r="X17" i="261"/>
  <c r="H19" i="261"/>
  <c r="X20" i="261"/>
  <c r="H22" i="261"/>
  <c r="X23" i="261"/>
  <c r="H25" i="261"/>
  <c r="X26" i="261"/>
  <c r="D64" i="261"/>
  <c r="T29" i="261"/>
  <c r="C31" i="261"/>
  <c r="T32" i="261"/>
  <c r="C34" i="261"/>
  <c r="T35" i="261"/>
  <c r="C37" i="261"/>
  <c r="K25" i="258"/>
  <c r="J26" i="258"/>
  <c r="G27" i="258"/>
  <c r="AA29" i="258"/>
  <c r="B54" i="258"/>
  <c r="S9" i="261"/>
  <c r="AB11" i="261"/>
  <c r="L13" i="261"/>
  <c r="AB14" i="261"/>
  <c r="L16" i="261"/>
  <c r="AB17" i="261"/>
  <c r="L19" i="261"/>
  <c r="AB20" i="261"/>
  <c r="L22" i="261"/>
  <c r="AB23" i="261"/>
  <c r="L25" i="261"/>
  <c r="AB26" i="261"/>
  <c r="H28" i="261"/>
  <c r="X29" i="261"/>
  <c r="H31" i="261"/>
  <c r="X32" i="261"/>
  <c r="H34" i="261"/>
  <c r="X35" i="261"/>
  <c r="H37" i="261"/>
  <c r="N9" i="261"/>
  <c r="B16" i="261"/>
  <c r="B25" i="261"/>
  <c r="AB36" i="261"/>
  <c r="W34" i="258"/>
  <c r="T11" i="261"/>
  <c r="P35" i="261"/>
  <c r="N25" i="258"/>
  <c r="F29" i="258"/>
  <c r="S49" i="258"/>
  <c r="V9" i="261"/>
  <c r="P13" i="261"/>
  <c r="B15" i="261"/>
  <c r="P16" i="261"/>
  <c r="P19" i="261"/>
  <c r="B21" i="261"/>
  <c r="P22" i="261"/>
  <c r="B24" i="261"/>
  <c r="P25" i="261"/>
  <c r="L28" i="261"/>
  <c r="AB29" i="261"/>
  <c r="L31" i="261"/>
  <c r="AB32" i="261"/>
  <c r="L34" i="261"/>
  <c r="AB35" i="261"/>
  <c r="L37" i="261"/>
  <c r="P32" i="258"/>
  <c r="L32" i="261"/>
  <c r="H54" i="258"/>
  <c r="W9" i="261"/>
  <c r="C15" i="261"/>
  <c r="T19" i="261"/>
  <c r="C24" i="261"/>
  <c r="O26" i="258"/>
  <c r="X31" i="258"/>
  <c r="J34" i="258"/>
  <c r="L50" i="258"/>
  <c r="Z9" i="261"/>
  <c r="X13" i="261"/>
  <c r="H15" i="261"/>
  <c r="X16" i="261"/>
  <c r="H18" i="261"/>
  <c r="X19" i="261"/>
  <c r="H21" i="261"/>
  <c r="X22" i="261"/>
  <c r="H24" i="261"/>
  <c r="X25" i="261"/>
  <c r="H27" i="261"/>
  <c r="T28" i="261"/>
  <c r="C30" i="261"/>
  <c r="T31" i="261"/>
  <c r="T34" i="261"/>
  <c r="C36" i="261"/>
  <c r="T37" i="261"/>
  <c r="AB33" i="261"/>
  <c r="O25" i="258"/>
  <c r="C12" i="261"/>
  <c r="T16" i="261"/>
  <c r="C21" i="261"/>
  <c r="T25" i="261"/>
  <c r="K29" i="258"/>
  <c r="AA9" i="261"/>
  <c r="L12" i="261"/>
  <c r="AB13" i="261"/>
  <c r="L15" i="261"/>
  <c r="AB16" i="261"/>
  <c r="L18" i="261"/>
  <c r="AB19" i="261"/>
  <c r="L21" i="261"/>
  <c r="AB22" i="261"/>
  <c r="L24" i="261"/>
  <c r="AB25" i="261"/>
  <c r="L27" i="261"/>
  <c r="X28" i="261"/>
  <c r="H30" i="261"/>
  <c r="X31" i="261"/>
  <c r="H33" i="261"/>
  <c r="X34" i="261"/>
  <c r="H36" i="261"/>
  <c r="X37" i="261"/>
  <c r="AB30" i="261"/>
  <c r="T13" i="261"/>
  <c r="C18" i="261"/>
  <c r="T22" i="261"/>
  <c r="C27" i="261"/>
  <c r="S25" i="258"/>
  <c r="P30" i="258"/>
  <c r="N34" i="258"/>
  <c r="F9" i="261"/>
  <c r="P12" i="261"/>
  <c r="B14" i="261"/>
  <c r="P15" i="261"/>
  <c r="B17" i="261"/>
  <c r="B20" i="261"/>
  <c r="P21" i="261"/>
  <c r="P24" i="261"/>
  <c r="P27" i="261"/>
  <c r="AB28" i="261"/>
  <c r="L30" i="261"/>
  <c r="AB31" i="261"/>
  <c r="L33" i="261"/>
  <c r="AB34" i="261"/>
  <c r="L36" i="261"/>
  <c r="AB37" i="261"/>
  <c r="L27" i="258"/>
  <c r="X12" i="258"/>
  <c r="X27" i="258" s="1"/>
  <c r="L11" i="258"/>
  <c r="L26" i="258" s="1"/>
  <c r="X11" i="258"/>
  <c r="X26" i="258" s="1"/>
  <c r="G49" i="258"/>
  <c r="AB50" i="258"/>
  <c r="AB49" i="258" s="1"/>
  <c r="AB51" i="258"/>
  <c r="L10" i="258"/>
  <c r="X10" i="258"/>
  <c r="L30" i="258"/>
  <c r="L31" i="258"/>
  <c r="L32" i="258"/>
  <c r="K34" i="258"/>
  <c r="K49" i="258"/>
  <c r="L54" i="258"/>
  <c r="D60" i="258"/>
  <c r="D59" i="258" s="1"/>
  <c r="D61" i="258"/>
  <c r="V29" i="258"/>
  <c r="L19" i="258"/>
  <c r="L34" i="258" s="1"/>
  <c r="G29" i="258"/>
  <c r="Z49" i="258"/>
  <c r="D56" i="258"/>
  <c r="G26" i="258"/>
  <c r="T51" i="258"/>
  <c r="T26" i="258" s="1"/>
  <c r="P54" i="258"/>
  <c r="T54" i="258"/>
  <c r="F9" i="258"/>
  <c r="P14" i="258"/>
  <c r="K9" i="258"/>
  <c r="P11" i="258"/>
  <c r="P12" i="258"/>
  <c r="P27" i="258" s="1"/>
  <c r="D65" i="261"/>
  <c r="X45" i="261"/>
  <c r="D49" i="261"/>
  <c r="P45" i="261"/>
  <c r="P9" i="261" s="1"/>
  <c r="P18" i="261"/>
  <c r="D68" i="261"/>
  <c r="D32" i="261" s="1"/>
  <c r="C45" i="261"/>
  <c r="C9" i="261" s="1"/>
  <c r="D72" i="261"/>
  <c r="D36" i="261" s="1"/>
  <c r="L45" i="261"/>
  <c r="L9" i="261" s="1"/>
  <c r="L11" i="261"/>
  <c r="H45" i="261"/>
  <c r="H9" i="261" s="1"/>
  <c r="H12" i="261"/>
  <c r="D54" i="261"/>
  <c r="B18" i="261"/>
  <c r="D52" i="261"/>
  <c r="D73" i="261"/>
  <c r="D56" i="261"/>
  <c r="D20" i="261" s="1"/>
  <c r="D57" i="261"/>
  <c r="D21" i="261" s="1"/>
  <c r="D62" i="261"/>
  <c r="B26" i="261"/>
  <c r="D63" i="261"/>
  <c r="D27" i="261" s="1"/>
  <c r="B27" i="261"/>
  <c r="D55" i="261"/>
  <c r="B19" i="261"/>
  <c r="D53" i="261"/>
  <c r="D17" i="261" s="1"/>
  <c r="C17" i="261"/>
  <c r="D59" i="261"/>
  <c r="B23" i="261"/>
  <c r="D60" i="261"/>
  <c r="D24" i="261" s="1"/>
  <c r="D61" i="261"/>
  <c r="D25" i="261" s="1"/>
  <c r="C25" i="261"/>
  <c r="D58" i="261"/>
  <c r="B22" i="261"/>
  <c r="D66" i="261"/>
  <c r="D30" i="261" s="1"/>
  <c r="B30" i="261"/>
  <c r="D67" i="261"/>
  <c r="B31" i="261"/>
  <c r="D47" i="261"/>
  <c r="B11" i="261"/>
  <c r="D48" i="261"/>
  <c r="D12" i="261" s="1"/>
  <c r="B12" i="261"/>
  <c r="D70" i="261"/>
  <c r="B34" i="261"/>
  <c r="D71" i="261"/>
  <c r="D35" i="261" s="1"/>
  <c r="B35" i="261"/>
  <c r="D69" i="261"/>
  <c r="C33" i="261"/>
  <c r="D12" i="260"/>
  <c r="D25" i="260"/>
  <c r="D17" i="260"/>
  <c r="D20" i="260"/>
  <c r="D33" i="260"/>
  <c r="D14" i="260"/>
  <c r="D15" i="260"/>
  <c r="D19" i="260"/>
  <c r="D22" i="260"/>
  <c r="D23" i="260"/>
  <c r="D27" i="260"/>
  <c r="D29" i="260"/>
  <c r="D30" i="260"/>
  <c r="D31" i="260"/>
  <c r="H9" i="260"/>
  <c r="D35" i="260"/>
  <c r="D37" i="260"/>
  <c r="D56" i="259"/>
  <c r="D20" i="259" s="1"/>
  <c r="L45" i="259"/>
  <c r="L9" i="259" s="1"/>
  <c r="D68" i="259"/>
  <c r="D32" i="259" s="1"/>
  <c r="D65" i="259"/>
  <c r="D29" i="259" s="1"/>
  <c r="D50" i="259"/>
  <c r="D14" i="259" s="1"/>
  <c r="D48" i="259"/>
  <c r="D12" i="259" s="1"/>
  <c r="D62" i="259"/>
  <c r="D26" i="259" s="1"/>
  <c r="D49" i="259"/>
  <c r="D13" i="259" s="1"/>
  <c r="D51" i="259"/>
  <c r="D15" i="259" s="1"/>
  <c r="D52" i="259"/>
  <c r="D16" i="259" s="1"/>
  <c r="D53" i="259"/>
  <c r="D17" i="259" s="1"/>
  <c r="D57" i="259"/>
  <c r="D21" i="259" s="1"/>
  <c r="D58" i="259"/>
  <c r="D22" i="259" s="1"/>
  <c r="D59" i="259"/>
  <c r="D23" i="259" s="1"/>
  <c r="D60" i="259"/>
  <c r="D24" i="259" s="1"/>
  <c r="D66" i="259"/>
  <c r="D30" i="259" s="1"/>
  <c r="D73" i="259"/>
  <c r="D37" i="259" s="1"/>
  <c r="D69" i="259"/>
  <c r="D33" i="259" s="1"/>
  <c r="D70" i="259"/>
  <c r="D34" i="259" s="1"/>
  <c r="D72" i="259"/>
  <c r="D36" i="259" s="1"/>
  <c r="D67" i="259"/>
  <c r="D31" i="259" s="1"/>
  <c r="D61" i="259"/>
  <c r="D25" i="259" s="1"/>
  <c r="D64" i="259"/>
  <c r="D28" i="259" s="1"/>
  <c r="Z34" i="258"/>
  <c r="AA34" i="258"/>
  <c r="AA49" i="258"/>
  <c r="X35" i="258"/>
  <c r="X36" i="258"/>
  <c r="V24" i="258"/>
  <c r="W29" i="258"/>
  <c r="W27" i="258"/>
  <c r="T50" i="258"/>
  <c r="R49" i="258"/>
  <c r="AD55" i="258" s="1"/>
  <c r="T35" i="258"/>
  <c r="T36" i="258"/>
  <c r="R25" i="258"/>
  <c r="S27" i="258"/>
  <c r="R27" i="258"/>
  <c r="T32" i="258"/>
  <c r="C52" i="258"/>
  <c r="T27" i="258"/>
  <c r="T31" i="258"/>
  <c r="O34" i="258"/>
  <c r="O49" i="258"/>
  <c r="O29" i="258"/>
  <c r="B50" i="258"/>
  <c r="J49" i="258"/>
  <c r="K26" i="258"/>
  <c r="K27" i="258"/>
  <c r="L49" i="258"/>
  <c r="D55" i="258"/>
  <c r="B30" i="258"/>
  <c r="C51" i="258"/>
  <c r="B52" i="258"/>
  <c r="J27" i="258"/>
  <c r="B59" i="258"/>
  <c r="B31" i="258"/>
  <c r="B32" i="258"/>
  <c r="C30" i="258"/>
  <c r="C31" i="258"/>
  <c r="C32" i="258"/>
  <c r="C54" i="258"/>
  <c r="H30" i="258"/>
  <c r="F26" i="258"/>
  <c r="AB19" i="258"/>
  <c r="AB34" i="258" s="1"/>
  <c r="AB10" i="258"/>
  <c r="AB25" i="258" s="1"/>
  <c r="AB11" i="258"/>
  <c r="AB26" i="258" s="1"/>
  <c r="AA9" i="258"/>
  <c r="AB12" i="258"/>
  <c r="X19" i="258"/>
  <c r="X34" i="258" s="1"/>
  <c r="X14" i="258"/>
  <c r="X29" i="258" s="1"/>
  <c r="B19" i="258"/>
  <c r="S9" i="258"/>
  <c r="P10" i="258"/>
  <c r="P25" i="258" s="1"/>
  <c r="P19" i="258"/>
  <c r="P34" i="258" s="1"/>
  <c r="L14" i="258"/>
  <c r="L29" i="258" s="1"/>
  <c r="D20" i="258"/>
  <c r="H10" i="258"/>
  <c r="C11" i="258"/>
  <c r="D15" i="258"/>
  <c r="G9" i="258"/>
  <c r="R9" i="258"/>
  <c r="H12" i="258"/>
  <c r="H27" i="258" s="1"/>
  <c r="B14" i="258"/>
  <c r="B29" i="258" s="1"/>
  <c r="D16" i="258"/>
  <c r="D31" i="258" s="1"/>
  <c r="W49" i="258"/>
  <c r="C50" i="258"/>
  <c r="H45" i="259"/>
  <c r="H9" i="259" s="1"/>
  <c r="P45" i="259"/>
  <c r="P9" i="259" s="1"/>
  <c r="D71" i="259"/>
  <c r="D35" i="259" s="1"/>
  <c r="C9" i="260"/>
  <c r="D63" i="259"/>
  <c r="D27" i="259" s="1"/>
  <c r="B10" i="258"/>
  <c r="C14" i="258"/>
  <c r="D17" i="258"/>
  <c r="C19" i="258"/>
  <c r="C34" i="258" s="1"/>
  <c r="T45" i="259"/>
  <c r="T9" i="259" s="1"/>
  <c r="L9" i="260"/>
  <c r="J9" i="258"/>
  <c r="T9" i="258"/>
  <c r="C10" i="258"/>
  <c r="H59" i="258"/>
  <c r="H50" i="258"/>
  <c r="H49" i="258" s="1"/>
  <c r="AB45" i="259"/>
  <c r="AB9" i="259" s="1"/>
  <c r="X45" i="259"/>
  <c r="X9" i="259" s="1"/>
  <c r="P9" i="260"/>
  <c r="H11" i="258"/>
  <c r="B12" i="258"/>
  <c r="B45" i="259"/>
  <c r="B9" i="259" s="1"/>
  <c r="D47" i="259"/>
  <c r="D11" i="259" s="1"/>
  <c r="T9" i="260"/>
  <c r="W9" i="258"/>
  <c r="C12" i="258"/>
  <c r="AB14" i="258"/>
  <c r="AB29" i="258" s="1"/>
  <c r="AB9" i="260"/>
  <c r="X9" i="260"/>
  <c r="T45" i="261"/>
  <c r="N9" i="258"/>
  <c r="N24" i="258" s="1"/>
  <c r="H14" i="258"/>
  <c r="H29" i="258" s="1"/>
  <c r="H19" i="258"/>
  <c r="F49" i="258"/>
  <c r="B51" i="258"/>
  <c r="P51" i="258"/>
  <c r="P49" i="258" s="1"/>
  <c r="D57" i="258"/>
  <c r="D54" i="259"/>
  <c r="D18" i="259" s="1"/>
  <c r="D55" i="259"/>
  <c r="D19" i="259" s="1"/>
  <c r="B9" i="260"/>
  <c r="D11" i="260"/>
  <c r="AB45" i="261"/>
  <c r="AB9" i="261" s="1"/>
  <c r="O9" i="258"/>
  <c r="O24" i="258" s="1"/>
  <c r="Z9" i="258"/>
  <c r="Z24" i="258" s="1"/>
  <c r="B11" i="258"/>
  <c r="T14" i="258"/>
  <c r="T29" i="258" s="1"/>
  <c r="T19" i="258"/>
  <c r="T34" i="258" s="1"/>
  <c r="B36" i="258"/>
  <c r="D21" i="258"/>
  <c r="D36" i="258" s="1"/>
  <c r="C45" i="259"/>
  <c r="C9" i="259" s="1"/>
  <c r="D50" i="261"/>
  <c r="D51" i="261"/>
  <c r="B45" i="261"/>
  <c r="D16" i="260"/>
  <c r="D24" i="260"/>
  <c r="D32" i="260"/>
  <c r="D18" i="260"/>
  <c r="D26" i="260"/>
  <c r="D34" i="260"/>
  <c r="D28" i="260"/>
  <c r="D36" i="260"/>
  <c r="D26" i="261" l="1"/>
  <c r="L9" i="258"/>
  <c r="D16" i="261"/>
  <c r="D28" i="261"/>
  <c r="B9" i="261"/>
  <c r="T9" i="261"/>
  <c r="G24" i="258"/>
  <c r="D11" i="261"/>
  <c r="X9" i="261"/>
  <c r="X9" i="258"/>
  <c r="X24" i="258" s="1"/>
  <c r="D22" i="261"/>
  <c r="D37" i="261"/>
  <c r="T25" i="258"/>
  <c r="D18" i="261"/>
  <c r="D29" i="261"/>
  <c r="L25" i="258"/>
  <c r="D23" i="261"/>
  <c r="D13" i="261"/>
  <c r="D15" i="261"/>
  <c r="D31" i="261"/>
  <c r="S24" i="258"/>
  <c r="D34" i="261"/>
  <c r="D19" i="261"/>
  <c r="D35" i="258"/>
  <c r="D33" i="261"/>
  <c r="AA24" i="258"/>
  <c r="AD54" i="258"/>
  <c r="X25" i="258"/>
  <c r="K24" i="258"/>
  <c r="W24" i="258"/>
  <c r="C27" i="258"/>
  <c r="H25" i="258"/>
  <c r="L24" i="258"/>
  <c r="P29" i="258"/>
  <c r="T49" i="258"/>
  <c r="T24" i="258"/>
  <c r="J24" i="258"/>
  <c r="D45" i="261"/>
  <c r="D14" i="261"/>
  <c r="C29" i="258"/>
  <c r="AD56" i="258"/>
  <c r="D52" i="258"/>
  <c r="D54" i="258"/>
  <c r="B34" i="258"/>
  <c r="D51" i="258"/>
  <c r="D30" i="258"/>
  <c r="C49" i="258"/>
  <c r="C26" i="258"/>
  <c r="B49" i="258"/>
  <c r="H34" i="258"/>
  <c r="AB9" i="258"/>
  <c r="AB24" i="258" s="1"/>
  <c r="D14" i="258"/>
  <c r="P9" i="258"/>
  <c r="P24" i="258" s="1"/>
  <c r="D19" i="258"/>
  <c r="D34" i="258" s="1"/>
  <c r="C25" i="258"/>
  <c r="C9" i="258"/>
  <c r="D32" i="258"/>
  <c r="D50" i="258"/>
  <c r="P26" i="258"/>
  <c r="F24" i="258"/>
  <c r="B25" i="258"/>
  <c r="D10" i="258"/>
  <c r="B9" i="258"/>
  <c r="D9" i="260"/>
  <c r="AE54" i="258"/>
  <c r="B27" i="258"/>
  <c r="D12" i="258"/>
  <c r="AE55" i="258"/>
  <c r="AF55" i="258" s="1"/>
  <c r="R24" i="258"/>
  <c r="D45" i="259"/>
  <c r="D9" i="259" s="1"/>
  <c r="B26" i="258"/>
  <c r="D11" i="258"/>
  <c r="D26" i="258" s="1"/>
  <c r="H26" i="258"/>
  <c r="H9" i="258"/>
  <c r="H24" i="258" s="1"/>
  <c r="D9" i="261" l="1"/>
  <c r="D29" i="258"/>
  <c r="D27" i="258"/>
  <c r="D49" i="258"/>
  <c r="B24" i="258"/>
  <c r="C24" i="258"/>
  <c r="AF54" i="258"/>
  <c r="AE56" i="258"/>
  <c r="AF56" i="258" s="1"/>
  <c r="D25" i="258"/>
  <c r="D9" i="258"/>
  <c r="D24" i="258" l="1"/>
  <c r="AB73" i="257" l="1"/>
  <c r="X73" i="257"/>
  <c r="T73" i="257"/>
  <c r="P73" i="257"/>
  <c r="L73" i="257"/>
  <c r="H73" i="257"/>
  <c r="C73" i="257"/>
  <c r="B73" i="257"/>
  <c r="AB72" i="257"/>
  <c r="X72" i="257"/>
  <c r="T72" i="257"/>
  <c r="P72" i="257"/>
  <c r="L72" i="257"/>
  <c r="H72" i="257"/>
  <c r="C72" i="257"/>
  <c r="B72" i="257"/>
  <c r="AB71" i="257"/>
  <c r="X71" i="257"/>
  <c r="T71" i="257"/>
  <c r="P71" i="257"/>
  <c r="L71" i="257"/>
  <c r="H71" i="257"/>
  <c r="C71" i="257"/>
  <c r="B71" i="257"/>
  <c r="AB70" i="257"/>
  <c r="X70" i="257"/>
  <c r="T70" i="257"/>
  <c r="P70" i="257"/>
  <c r="L70" i="257"/>
  <c r="H70" i="257"/>
  <c r="C70" i="257"/>
  <c r="B70" i="257"/>
  <c r="AB69" i="257"/>
  <c r="X69" i="257"/>
  <c r="T69" i="257"/>
  <c r="P69" i="257"/>
  <c r="L69" i="257"/>
  <c r="H69" i="257"/>
  <c r="C69" i="257"/>
  <c r="B69" i="257"/>
  <c r="AB68" i="257"/>
  <c r="X68" i="257"/>
  <c r="T68" i="257"/>
  <c r="P68" i="257"/>
  <c r="L68" i="257"/>
  <c r="H68" i="257"/>
  <c r="C68" i="257"/>
  <c r="B68" i="257"/>
  <c r="AB67" i="257"/>
  <c r="X67" i="257"/>
  <c r="T67" i="257"/>
  <c r="P67" i="257"/>
  <c r="L67" i="257"/>
  <c r="H67" i="257"/>
  <c r="C67" i="257"/>
  <c r="B67" i="257"/>
  <c r="AB66" i="257"/>
  <c r="X66" i="257"/>
  <c r="T66" i="257"/>
  <c r="P66" i="257"/>
  <c r="L66" i="257"/>
  <c r="H66" i="257"/>
  <c r="C66" i="257"/>
  <c r="B66" i="257"/>
  <c r="AB65" i="257"/>
  <c r="X65" i="257"/>
  <c r="T65" i="257"/>
  <c r="P65" i="257"/>
  <c r="L65" i="257"/>
  <c r="H65" i="257"/>
  <c r="C65" i="257"/>
  <c r="B65" i="257"/>
  <c r="AB64" i="257"/>
  <c r="X64" i="257"/>
  <c r="T64" i="257"/>
  <c r="P64" i="257"/>
  <c r="L64" i="257"/>
  <c r="H64" i="257"/>
  <c r="C64" i="257"/>
  <c r="B64" i="257"/>
  <c r="AB63" i="257"/>
  <c r="X63" i="257"/>
  <c r="T63" i="257"/>
  <c r="P63" i="257"/>
  <c r="L63" i="257"/>
  <c r="H63" i="257"/>
  <c r="C63" i="257"/>
  <c r="B63" i="257"/>
  <c r="AB62" i="257"/>
  <c r="X62" i="257"/>
  <c r="T62" i="257"/>
  <c r="P62" i="257"/>
  <c r="L62" i="257"/>
  <c r="H62" i="257"/>
  <c r="C62" i="257"/>
  <c r="B62" i="257"/>
  <c r="AB61" i="257"/>
  <c r="X61" i="257"/>
  <c r="T61" i="257"/>
  <c r="P61" i="257"/>
  <c r="L61" i="257"/>
  <c r="H61" i="257"/>
  <c r="C61" i="257"/>
  <c r="B61" i="257"/>
  <c r="AB60" i="257"/>
  <c r="X60" i="257"/>
  <c r="T60" i="257"/>
  <c r="P60" i="257"/>
  <c r="L60" i="257"/>
  <c r="H60" i="257"/>
  <c r="C60" i="257"/>
  <c r="B60" i="257"/>
  <c r="AB59" i="257"/>
  <c r="X59" i="257"/>
  <c r="T59" i="257"/>
  <c r="P59" i="257"/>
  <c r="L59" i="257"/>
  <c r="H59" i="257"/>
  <c r="C59" i="257"/>
  <c r="B59" i="257"/>
  <c r="AB58" i="257"/>
  <c r="X58" i="257"/>
  <c r="T58" i="257"/>
  <c r="P58" i="257"/>
  <c r="L58" i="257"/>
  <c r="H58" i="257"/>
  <c r="C58" i="257"/>
  <c r="B58" i="257"/>
  <c r="AB57" i="257"/>
  <c r="X57" i="257"/>
  <c r="T57" i="257"/>
  <c r="P57" i="257"/>
  <c r="L57" i="257"/>
  <c r="H57" i="257"/>
  <c r="C57" i="257"/>
  <c r="B57" i="257"/>
  <c r="AB56" i="257"/>
  <c r="X56" i="257"/>
  <c r="T56" i="257"/>
  <c r="P56" i="257"/>
  <c r="L56" i="257"/>
  <c r="H56" i="257"/>
  <c r="C56" i="257"/>
  <c r="B56" i="257"/>
  <c r="AB55" i="257"/>
  <c r="X55" i="257"/>
  <c r="T55" i="257"/>
  <c r="P55" i="257"/>
  <c r="L55" i="257"/>
  <c r="H55" i="257"/>
  <c r="C55" i="257"/>
  <c r="B55" i="257"/>
  <c r="AB54" i="257"/>
  <c r="X54" i="257"/>
  <c r="T54" i="257"/>
  <c r="P54" i="257"/>
  <c r="L54" i="257"/>
  <c r="H54" i="257"/>
  <c r="C54" i="257"/>
  <c r="B54" i="257"/>
  <c r="AB53" i="257"/>
  <c r="X53" i="257"/>
  <c r="T53" i="257"/>
  <c r="P53" i="257"/>
  <c r="L53" i="257"/>
  <c r="H53" i="257"/>
  <c r="C53" i="257"/>
  <c r="B53" i="257"/>
  <c r="AB52" i="257"/>
  <c r="X52" i="257"/>
  <c r="T52" i="257"/>
  <c r="P52" i="257"/>
  <c r="L52" i="257"/>
  <c r="H52" i="257"/>
  <c r="C52" i="257"/>
  <c r="B52" i="257"/>
  <c r="AB51" i="257"/>
  <c r="X51" i="257"/>
  <c r="T51" i="257"/>
  <c r="P51" i="257"/>
  <c r="L51" i="257"/>
  <c r="H51" i="257"/>
  <c r="C51" i="257"/>
  <c r="B51" i="257"/>
  <c r="AB50" i="257"/>
  <c r="X50" i="257"/>
  <c r="T50" i="257"/>
  <c r="P50" i="257"/>
  <c r="L50" i="257"/>
  <c r="H50" i="257"/>
  <c r="C50" i="257"/>
  <c r="B50" i="257"/>
  <c r="AB49" i="257"/>
  <c r="X49" i="257"/>
  <c r="T49" i="257"/>
  <c r="P49" i="257"/>
  <c r="L49" i="257"/>
  <c r="H49" i="257"/>
  <c r="C49" i="257"/>
  <c r="B49" i="257"/>
  <c r="AB48" i="257"/>
  <c r="X48" i="257"/>
  <c r="T48" i="257"/>
  <c r="P48" i="257"/>
  <c r="L48" i="257"/>
  <c r="H48" i="257"/>
  <c r="C48" i="257"/>
  <c r="B48" i="257"/>
  <c r="AB47" i="257"/>
  <c r="X47" i="257"/>
  <c r="T47" i="257"/>
  <c r="P47" i="257"/>
  <c r="L47" i="257"/>
  <c r="H47" i="257"/>
  <c r="C47" i="257"/>
  <c r="B47" i="257"/>
  <c r="AA45" i="257"/>
  <c r="Z45" i="257"/>
  <c r="W45" i="257"/>
  <c r="V45" i="257"/>
  <c r="S45" i="257"/>
  <c r="R45" i="257"/>
  <c r="O45" i="257"/>
  <c r="N45" i="257"/>
  <c r="K45" i="257"/>
  <c r="J45" i="257"/>
  <c r="G45" i="257"/>
  <c r="F45" i="257"/>
  <c r="AA37" i="257"/>
  <c r="Z37" i="257"/>
  <c r="X37" i="257"/>
  <c r="W37" i="257"/>
  <c r="V37" i="257"/>
  <c r="S37" i="257"/>
  <c r="R37" i="257"/>
  <c r="O37" i="257"/>
  <c r="N37" i="257"/>
  <c r="K37" i="257"/>
  <c r="J37" i="257"/>
  <c r="G37" i="257"/>
  <c r="F37" i="257"/>
  <c r="AA36" i="257"/>
  <c r="Z36" i="257"/>
  <c r="W36" i="257"/>
  <c r="V36" i="257"/>
  <c r="S36" i="257"/>
  <c r="R36" i="257"/>
  <c r="O36" i="257"/>
  <c r="N36" i="257"/>
  <c r="K36" i="257"/>
  <c r="J36" i="257"/>
  <c r="G36" i="257"/>
  <c r="F36" i="257"/>
  <c r="AA35" i="257"/>
  <c r="Z35" i="257"/>
  <c r="W35" i="257"/>
  <c r="V35" i="257"/>
  <c r="S35" i="257"/>
  <c r="R35" i="257"/>
  <c r="O35" i="257"/>
  <c r="N35" i="257"/>
  <c r="K35" i="257"/>
  <c r="J35" i="257"/>
  <c r="G35" i="257"/>
  <c r="F35" i="257"/>
  <c r="AA34" i="257"/>
  <c r="Z34" i="257"/>
  <c r="W34" i="257"/>
  <c r="V34" i="257"/>
  <c r="S34" i="257"/>
  <c r="R34" i="257"/>
  <c r="O34" i="257"/>
  <c r="N34" i="257"/>
  <c r="K34" i="257"/>
  <c r="J34" i="257"/>
  <c r="G34" i="257"/>
  <c r="F34" i="257"/>
  <c r="AA33" i="257"/>
  <c r="Z33" i="257"/>
  <c r="W33" i="257"/>
  <c r="V33" i="257"/>
  <c r="S33" i="257"/>
  <c r="R33" i="257"/>
  <c r="O33" i="257"/>
  <c r="N33" i="257"/>
  <c r="K33" i="257"/>
  <c r="J33" i="257"/>
  <c r="G33" i="257"/>
  <c r="F33" i="257"/>
  <c r="AA32" i="257"/>
  <c r="Z32" i="257"/>
  <c r="W32" i="257"/>
  <c r="V32" i="257"/>
  <c r="S32" i="257"/>
  <c r="R32" i="257"/>
  <c r="O32" i="257"/>
  <c r="N32" i="257"/>
  <c r="K32" i="257"/>
  <c r="J32" i="257"/>
  <c r="G32" i="257"/>
  <c r="F32" i="257"/>
  <c r="AA31" i="257"/>
  <c r="Z31" i="257"/>
  <c r="W31" i="257"/>
  <c r="V31" i="257"/>
  <c r="S31" i="257"/>
  <c r="R31" i="257"/>
  <c r="O31" i="257"/>
  <c r="N31" i="257"/>
  <c r="K31" i="257"/>
  <c r="J31" i="257"/>
  <c r="G31" i="257"/>
  <c r="F31" i="257"/>
  <c r="AA30" i="257"/>
  <c r="Z30" i="257"/>
  <c r="W30" i="257"/>
  <c r="V30" i="257"/>
  <c r="S30" i="257"/>
  <c r="R30" i="257"/>
  <c r="O30" i="257"/>
  <c r="N30" i="257"/>
  <c r="K30" i="257"/>
  <c r="J30" i="257"/>
  <c r="G30" i="257"/>
  <c r="F30" i="257"/>
  <c r="AA29" i="257"/>
  <c r="Z29" i="257"/>
  <c r="W29" i="257"/>
  <c r="V29" i="257"/>
  <c r="S29" i="257"/>
  <c r="R29" i="257"/>
  <c r="O29" i="257"/>
  <c r="N29" i="257"/>
  <c r="K29" i="257"/>
  <c r="J29" i="257"/>
  <c r="G29" i="257"/>
  <c r="F29" i="257"/>
  <c r="AA28" i="257"/>
  <c r="Z28" i="257"/>
  <c r="W28" i="257"/>
  <c r="V28" i="257"/>
  <c r="S28" i="257"/>
  <c r="R28" i="257"/>
  <c r="O28" i="257"/>
  <c r="N28" i="257"/>
  <c r="K28" i="257"/>
  <c r="J28" i="257"/>
  <c r="G28" i="257"/>
  <c r="F28" i="257"/>
  <c r="AA27" i="257"/>
  <c r="Z27" i="257"/>
  <c r="W27" i="257"/>
  <c r="V27" i="257"/>
  <c r="S27" i="257"/>
  <c r="R27" i="257"/>
  <c r="O27" i="257"/>
  <c r="N27" i="257"/>
  <c r="K27" i="257"/>
  <c r="J27" i="257"/>
  <c r="G27" i="257"/>
  <c r="F27" i="257"/>
  <c r="AA26" i="257"/>
  <c r="Z26" i="257"/>
  <c r="W26" i="257"/>
  <c r="V26" i="257"/>
  <c r="S26" i="257"/>
  <c r="R26" i="257"/>
  <c r="O26" i="257"/>
  <c r="N26" i="257"/>
  <c r="K26" i="257"/>
  <c r="J26" i="257"/>
  <c r="G26" i="257"/>
  <c r="F26" i="257"/>
  <c r="AA25" i="257"/>
  <c r="Z25" i="257"/>
  <c r="W25" i="257"/>
  <c r="V25" i="257"/>
  <c r="S25" i="257"/>
  <c r="R25" i="257"/>
  <c r="O25" i="257"/>
  <c r="N25" i="257"/>
  <c r="K25" i="257"/>
  <c r="J25" i="257"/>
  <c r="G25" i="257"/>
  <c r="F25" i="257"/>
  <c r="AA24" i="257"/>
  <c r="Z24" i="257"/>
  <c r="W24" i="257"/>
  <c r="V24" i="257"/>
  <c r="S24" i="257"/>
  <c r="R24" i="257"/>
  <c r="O24" i="257"/>
  <c r="N24" i="257"/>
  <c r="K24" i="257"/>
  <c r="J24" i="257"/>
  <c r="G24" i="257"/>
  <c r="F24" i="257"/>
  <c r="AA23" i="257"/>
  <c r="Z23" i="257"/>
  <c r="W23" i="257"/>
  <c r="V23" i="257"/>
  <c r="S23" i="257"/>
  <c r="R23" i="257"/>
  <c r="O23" i="257"/>
  <c r="N23" i="257"/>
  <c r="K23" i="257"/>
  <c r="J23" i="257"/>
  <c r="G23" i="257"/>
  <c r="F23" i="257"/>
  <c r="AA22" i="257"/>
  <c r="Z22" i="257"/>
  <c r="W22" i="257"/>
  <c r="V22" i="257"/>
  <c r="S22" i="257"/>
  <c r="R22" i="257"/>
  <c r="O22" i="257"/>
  <c r="N22" i="257"/>
  <c r="K22" i="257"/>
  <c r="J22" i="257"/>
  <c r="G22" i="257"/>
  <c r="F22" i="257"/>
  <c r="AA21" i="257"/>
  <c r="Z21" i="257"/>
  <c r="W21" i="257"/>
  <c r="V21" i="257"/>
  <c r="S21" i="257"/>
  <c r="R21" i="257"/>
  <c r="O21" i="257"/>
  <c r="N21" i="257"/>
  <c r="K21" i="257"/>
  <c r="J21" i="257"/>
  <c r="G21" i="257"/>
  <c r="F21" i="257"/>
  <c r="AA20" i="257"/>
  <c r="Z20" i="257"/>
  <c r="W20" i="257"/>
  <c r="V20" i="257"/>
  <c r="S20" i="257"/>
  <c r="R20" i="257"/>
  <c r="O20" i="257"/>
  <c r="N20" i="257"/>
  <c r="K20" i="257"/>
  <c r="J20" i="257"/>
  <c r="G20" i="257"/>
  <c r="F20" i="257"/>
  <c r="AA19" i="257"/>
  <c r="Z19" i="257"/>
  <c r="W19" i="257"/>
  <c r="V19" i="257"/>
  <c r="S19" i="257"/>
  <c r="R19" i="257"/>
  <c r="O19" i="257"/>
  <c r="N19" i="257"/>
  <c r="K19" i="257"/>
  <c r="J19" i="257"/>
  <c r="G19" i="257"/>
  <c r="F19" i="257"/>
  <c r="AA18" i="257"/>
  <c r="Z18" i="257"/>
  <c r="W18" i="257"/>
  <c r="V18" i="257"/>
  <c r="S18" i="257"/>
  <c r="R18" i="257"/>
  <c r="O18" i="257"/>
  <c r="N18" i="257"/>
  <c r="K18" i="257"/>
  <c r="J18" i="257"/>
  <c r="G18" i="257"/>
  <c r="F18" i="257"/>
  <c r="AA17" i="257"/>
  <c r="Z17" i="257"/>
  <c r="W17" i="257"/>
  <c r="V17" i="257"/>
  <c r="S17" i="257"/>
  <c r="R17" i="257"/>
  <c r="O17" i="257"/>
  <c r="N17" i="257"/>
  <c r="K17" i="257"/>
  <c r="J17" i="257"/>
  <c r="G17" i="257"/>
  <c r="F17" i="257"/>
  <c r="AA16" i="257"/>
  <c r="Z16" i="257"/>
  <c r="W16" i="257"/>
  <c r="V16" i="257"/>
  <c r="S16" i="257"/>
  <c r="R16" i="257"/>
  <c r="O16" i="257"/>
  <c r="N16" i="257"/>
  <c r="K16" i="257"/>
  <c r="J16" i="257"/>
  <c r="G16" i="257"/>
  <c r="F16" i="257"/>
  <c r="AA15" i="257"/>
  <c r="Z15" i="257"/>
  <c r="W15" i="257"/>
  <c r="V15" i="257"/>
  <c r="S15" i="257"/>
  <c r="R15" i="257"/>
  <c r="O15" i="257"/>
  <c r="N15" i="257"/>
  <c r="K15" i="257"/>
  <c r="J15" i="257"/>
  <c r="G15" i="257"/>
  <c r="F15" i="257"/>
  <c r="AA14" i="257"/>
  <c r="Z14" i="257"/>
  <c r="W14" i="257"/>
  <c r="V14" i="257"/>
  <c r="S14" i="257"/>
  <c r="R14" i="257"/>
  <c r="O14" i="257"/>
  <c r="N14" i="257"/>
  <c r="K14" i="257"/>
  <c r="J14" i="257"/>
  <c r="G14" i="257"/>
  <c r="F14" i="257"/>
  <c r="AA13" i="257"/>
  <c r="Z13" i="257"/>
  <c r="W13" i="257"/>
  <c r="V13" i="257"/>
  <c r="S13" i="257"/>
  <c r="R13" i="257"/>
  <c r="O13" i="257"/>
  <c r="N13" i="257"/>
  <c r="K13" i="257"/>
  <c r="J13" i="257"/>
  <c r="G13" i="257"/>
  <c r="F13" i="257"/>
  <c r="AA12" i="257"/>
  <c r="Z12" i="257"/>
  <c r="W12" i="257"/>
  <c r="V12" i="257"/>
  <c r="S12" i="257"/>
  <c r="R12" i="257"/>
  <c r="O12" i="257"/>
  <c r="N12" i="257"/>
  <c r="K12" i="257"/>
  <c r="J12" i="257"/>
  <c r="G12" i="257"/>
  <c r="F12" i="257"/>
  <c r="AA11" i="257"/>
  <c r="Z11" i="257"/>
  <c r="W11" i="257"/>
  <c r="V11" i="257"/>
  <c r="S11" i="257"/>
  <c r="R11" i="257"/>
  <c r="O11" i="257"/>
  <c r="N11" i="257"/>
  <c r="K11" i="257"/>
  <c r="J11" i="257"/>
  <c r="G11" i="257"/>
  <c r="F11" i="257"/>
  <c r="AB37" i="256"/>
  <c r="AB37" i="257" s="1"/>
  <c r="X37" i="256"/>
  <c r="T37" i="256"/>
  <c r="P37" i="256"/>
  <c r="L37" i="256"/>
  <c r="L37" i="257" s="1"/>
  <c r="H37" i="256"/>
  <c r="H37" i="257" s="1"/>
  <c r="C37" i="256"/>
  <c r="B37" i="256"/>
  <c r="AB36" i="256"/>
  <c r="X36" i="256"/>
  <c r="X36" i="257" s="1"/>
  <c r="T36" i="256"/>
  <c r="P36" i="256"/>
  <c r="L36" i="256"/>
  <c r="L36" i="257" s="1"/>
  <c r="H36" i="256"/>
  <c r="H36" i="257" s="1"/>
  <c r="C36" i="256"/>
  <c r="B36" i="256"/>
  <c r="AB35" i="256"/>
  <c r="AB35" i="257" s="1"/>
  <c r="X35" i="256"/>
  <c r="X35" i="257" s="1"/>
  <c r="T35" i="256"/>
  <c r="T35" i="257" s="1"/>
  <c r="P35" i="256"/>
  <c r="L35" i="256"/>
  <c r="H35" i="256"/>
  <c r="H35" i="257" s="1"/>
  <c r="C35" i="256"/>
  <c r="B35" i="256"/>
  <c r="AB34" i="256"/>
  <c r="AB34" i="257" s="1"/>
  <c r="X34" i="256"/>
  <c r="X34" i="257" s="1"/>
  <c r="T34" i="256"/>
  <c r="P34" i="256"/>
  <c r="P34" i="257" s="1"/>
  <c r="L34" i="256"/>
  <c r="L34" i="257" s="1"/>
  <c r="H34" i="256"/>
  <c r="H34" i="257" s="1"/>
  <c r="C34" i="256"/>
  <c r="B34" i="256"/>
  <c r="AB33" i="256"/>
  <c r="X33" i="256"/>
  <c r="X33" i="257" s="1"/>
  <c r="T33" i="256"/>
  <c r="P33" i="256"/>
  <c r="L33" i="256"/>
  <c r="L33" i="257" s="1"/>
  <c r="H33" i="256"/>
  <c r="H33" i="257" s="1"/>
  <c r="C33" i="256"/>
  <c r="B33" i="256"/>
  <c r="AB32" i="256"/>
  <c r="AB32" i="257" s="1"/>
  <c r="X32" i="256"/>
  <c r="X32" i="257" s="1"/>
  <c r="T32" i="256"/>
  <c r="P32" i="256"/>
  <c r="L32" i="256"/>
  <c r="H32" i="256"/>
  <c r="H32" i="257" s="1"/>
  <c r="C32" i="256"/>
  <c r="B32" i="256"/>
  <c r="AB31" i="256"/>
  <c r="AB31" i="257" s="1"/>
  <c r="X31" i="256"/>
  <c r="T31" i="256"/>
  <c r="T31" i="257" s="1"/>
  <c r="P31" i="256"/>
  <c r="P31" i="257" s="1"/>
  <c r="L31" i="256"/>
  <c r="L31" i="257" s="1"/>
  <c r="H31" i="256"/>
  <c r="C31" i="256"/>
  <c r="B31" i="256"/>
  <c r="AB30" i="256"/>
  <c r="X30" i="256"/>
  <c r="X30" i="257" s="1"/>
  <c r="T30" i="256"/>
  <c r="P30" i="256"/>
  <c r="L30" i="256"/>
  <c r="H30" i="256"/>
  <c r="H30" i="257" s="1"/>
  <c r="C30" i="256"/>
  <c r="B30" i="256"/>
  <c r="AB29" i="256"/>
  <c r="AB29" i="257" s="1"/>
  <c r="X29" i="256"/>
  <c r="X29" i="257" s="1"/>
  <c r="T29" i="256"/>
  <c r="T29" i="257" s="1"/>
  <c r="P29" i="256"/>
  <c r="L29" i="256"/>
  <c r="H29" i="256"/>
  <c r="H29" i="257" s="1"/>
  <c r="C29" i="256"/>
  <c r="B29" i="256"/>
  <c r="AB28" i="256"/>
  <c r="AB28" i="257" s="1"/>
  <c r="X28" i="256"/>
  <c r="X28" i="257" s="1"/>
  <c r="T28" i="256"/>
  <c r="T28" i="257" s="1"/>
  <c r="P28" i="256"/>
  <c r="P28" i="257" s="1"/>
  <c r="L28" i="256"/>
  <c r="H28" i="256"/>
  <c r="H28" i="257" s="1"/>
  <c r="C28" i="256"/>
  <c r="B28" i="256"/>
  <c r="AB27" i="256"/>
  <c r="X27" i="256"/>
  <c r="X27" i="257" s="1"/>
  <c r="T27" i="256"/>
  <c r="P27" i="256"/>
  <c r="L27" i="256"/>
  <c r="H27" i="256"/>
  <c r="H27" i="257" s="1"/>
  <c r="C27" i="256"/>
  <c r="B27" i="256"/>
  <c r="AB26" i="256"/>
  <c r="AB26" i="257" s="1"/>
  <c r="X26" i="256"/>
  <c r="X26" i="257" s="1"/>
  <c r="T26" i="256"/>
  <c r="T26" i="257" s="1"/>
  <c r="P26" i="256"/>
  <c r="L26" i="256"/>
  <c r="H26" i="256"/>
  <c r="H26" i="257" s="1"/>
  <c r="C26" i="256"/>
  <c r="B26" i="256"/>
  <c r="AB25" i="256"/>
  <c r="AB25" i="257" s="1"/>
  <c r="X25" i="256"/>
  <c r="X25" i="257" s="1"/>
  <c r="T25" i="256"/>
  <c r="T25" i="257" s="1"/>
  <c r="P25" i="256"/>
  <c r="L25" i="256"/>
  <c r="H25" i="256"/>
  <c r="H25" i="257" s="1"/>
  <c r="C25" i="256"/>
  <c r="B25" i="256"/>
  <c r="AB24" i="256"/>
  <c r="X24" i="256"/>
  <c r="X24" i="257" s="1"/>
  <c r="T24" i="256"/>
  <c r="P24" i="256"/>
  <c r="L24" i="256"/>
  <c r="H24" i="256"/>
  <c r="H24" i="257" s="1"/>
  <c r="C24" i="256"/>
  <c r="B24" i="256"/>
  <c r="AB23" i="256"/>
  <c r="AB23" i="257" s="1"/>
  <c r="X23" i="256"/>
  <c r="X23" i="257" s="1"/>
  <c r="T23" i="256"/>
  <c r="T23" i="257" s="1"/>
  <c r="P23" i="256"/>
  <c r="L23" i="256"/>
  <c r="H23" i="256"/>
  <c r="H23" i="257" s="1"/>
  <c r="C23" i="256"/>
  <c r="B23" i="256"/>
  <c r="AB22" i="256"/>
  <c r="AB22" i="257" s="1"/>
  <c r="X22" i="256"/>
  <c r="X22" i="257" s="1"/>
  <c r="T22" i="256"/>
  <c r="T22" i="257" s="1"/>
  <c r="P22" i="256"/>
  <c r="P22" i="257" s="1"/>
  <c r="L22" i="256"/>
  <c r="H22" i="256"/>
  <c r="H22" i="257" s="1"/>
  <c r="C22" i="256"/>
  <c r="B22" i="256"/>
  <c r="AB21" i="256"/>
  <c r="X21" i="256"/>
  <c r="X21" i="257" s="1"/>
  <c r="T21" i="256"/>
  <c r="P21" i="256"/>
  <c r="L21" i="256"/>
  <c r="H21" i="256"/>
  <c r="H21" i="257" s="1"/>
  <c r="C21" i="256"/>
  <c r="B21" i="256"/>
  <c r="AB20" i="256"/>
  <c r="AB20" i="257" s="1"/>
  <c r="X20" i="256"/>
  <c r="X20" i="257" s="1"/>
  <c r="T20" i="256"/>
  <c r="P20" i="256"/>
  <c r="L20" i="256"/>
  <c r="H20" i="256"/>
  <c r="H20" i="257" s="1"/>
  <c r="C20" i="256"/>
  <c r="B20" i="256"/>
  <c r="AB19" i="256"/>
  <c r="AB19" i="257" s="1"/>
  <c r="X19" i="256"/>
  <c r="T19" i="256"/>
  <c r="T19" i="257" s="1"/>
  <c r="P19" i="256"/>
  <c r="P19" i="257" s="1"/>
  <c r="L19" i="256"/>
  <c r="H19" i="256"/>
  <c r="C19" i="256"/>
  <c r="B19" i="256"/>
  <c r="AB18" i="256"/>
  <c r="X18" i="256"/>
  <c r="X18" i="257" s="1"/>
  <c r="T18" i="256"/>
  <c r="P18" i="256"/>
  <c r="L18" i="256"/>
  <c r="H18" i="256"/>
  <c r="H18" i="257" s="1"/>
  <c r="C18" i="256"/>
  <c r="B18" i="256"/>
  <c r="AB17" i="256"/>
  <c r="AB17" i="257" s="1"/>
  <c r="X17" i="256"/>
  <c r="X17" i="257" s="1"/>
  <c r="T17" i="256"/>
  <c r="T17" i="257" s="1"/>
  <c r="P17" i="256"/>
  <c r="L17" i="256"/>
  <c r="H17" i="256"/>
  <c r="H17" i="257" s="1"/>
  <c r="C17" i="256"/>
  <c r="B17" i="256"/>
  <c r="AB16" i="256"/>
  <c r="AB16" i="257" s="1"/>
  <c r="X16" i="256"/>
  <c r="X16" i="257" s="1"/>
  <c r="T16" i="256"/>
  <c r="T16" i="257" s="1"/>
  <c r="P16" i="256"/>
  <c r="P16" i="257" s="1"/>
  <c r="L16" i="256"/>
  <c r="H16" i="256"/>
  <c r="H16" i="257" s="1"/>
  <c r="C16" i="256"/>
  <c r="B16" i="256"/>
  <c r="AB15" i="256"/>
  <c r="X15" i="256"/>
  <c r="X15" i="257" s="1"/>
  <c r="T15" i="256"/>
  <c r="P15" i="256"/>
  <c r="L15" i="256"/>
  <c r="L15" i="257" s="1"/>
  <c r="H15" i="256"/>
  <c r="H15" i="257" s="1"/>
  <c r="C15" i="256"/>
  <c r="B15" i="256"/>
  <c r="AB14" i="256"/>
  <c r="X14" i="256"/>
  <c r="X14" i="257" s="1"/>
  <c r="T14" i="256"/>
  <c r="T14" i="257" s="1"/>
  <c r="P14" i="256"/>
  <c r="L14" i="256"/>
  <c r="H14" i="256"/>
  <c r="H14" i="257" s="1"/>
  <c r="C14" i="256"/>
  <c r="B14" i="256"/>
  <c r="AB13" i="256"/>
  <c r="AB13" i="257" s="1"/>
  <c r="X13" i="256"/>
  <c r="X13" i="257" s="1"/>
  <c r="T13" i="256"/>
  <c r="T13" i="257" s="1"/>
  <c r="P13" i="256"/>
  <c r="L13" i="256"/>
  <c r="L13" i="257" s="1"/>
  <c r="H13" i="256"/>
  <c r="H13" i="257" s="1"/>
  <c r="C13" i="256"/>
  <c r="B13" i="256"/>
  <c r="AB12" i="256"/>
  <c r="X12" i="256"/>
  <c r="X12" i="257" s="1"/>
  <c r="T12" i="256"/>
  <c r="P12" i="256"/>
  <c r="L12" i="256"/>
  <c r="L12" i="257" s="1"/>
  <c r="H12" i="256"/>
  <c r="H12" i="257" s="1"/>
  <c r="C12" i="256"/>
  <c r="B12" i="256"/>
  <c r="D12" i="256" s="1"/>
  <c r="AB11" i="256"/>
  <c r="AB11" i="257" s="1"/>
  <c r="X11" i="256"/>
  <c r="T11" i="256"/>
  <c r="P11" i="256"/>
  <c r="L11" i="256"/>
  <c r="L11" i="257" s="1"/>
  <c r="H11" i="256"/>
  <c r="C11" i="256"/>
  <c r="B11" i="256"/>
  <c r="AA9" i="256"/>
  <c r="AA9" i="257" s="1"/>
  <c r="Z9" i="256"/>
  <c r="Z9" i="257" s="1"/>
  <c r="W9" i="256"/>
  <c r="W9" i="257" s="1"/>
  <c r="V9" i="256"/>
  <c r="V9" i="257" s="1"/>
  <c r="S9" i="256"/>
  <c r="S9" i="257" s="1"/>
  <c r="R9" i="256"/>
  <c r="O9" i="256"/>
  <c r="N9" i="256"/>
  <c r="K9" i="256"/>
  <c r="K9" i="257" s="1"/>
  <c r="J9" i="256"/>
  <c r="J9" i="257" s="1"/>
  <c r="G9" i="256"/>
  <c r="F9" i="256"/>
  <c r="AB73" i="255"/>
  <c r="X73" i="255"/>
  <c r="T73" i="255"/>
  <c r="P73" i="255"/>
  <c r="L73" i="255"/>
  <c r="H73" i="255"/>
  <c r="C73" i="255"/>
  <c r="B73" i="255"/>
  <c r="D73" i="255" s="1"/>
  <c r="AB72" i="255"/>
  <c r="X72" i="255"/>
  <c r="T72" i="255"/>
  <c r="P72" i="255"/>
  <c r="L72" i="255"/>
  <c r="H72" i="255"/>
  <c r="C72" i="255"/>
  <c r="B72" i="255"/>
  <c r="D72" i="255" s="1"/>
  <c r="AB71" i="255"/>
  <c r="X71" i="255"/>
  <c r="T71" i="255"/>
  <c r="P71" i="255"/>
  <c r="L71" i="255"/>
  <c r="H71" i="255"/>
  <c r="C71" i="255"/>
  <c r="B71" i="255"/>
  <c r="AB70" i="255"/>
  <c r="X70" i="255"/>
  <c r="T70" i="255"/>
  <c r="P70" i="255"/>
  <c r="L70" i="255"/>
  <c r="H70" i="255"/>
  <c r="C70" i="255"/>
  <c r="B70" i="255"/>
  <c r="AB69" i="255"/>
  <c r="X69" i="255"/>
  <c r="T69" i="255"/>
  <c r="P69" i="255"/>
  <c r="L69" i="255"/>
  <c r="H69" i="255"/>
  <c r="C69" i="255"/>
  <c r="B69" i="255"/>
  <c r="AB68" i="255"/>
  <c r="X68" i="255"/>
  <c r="T68" i="255"/>
  <c r="P68" i="255"/>
  <c r="L68" i="255"/>
  <c r="H68" i="255"/>
  <c r="C68" i="255"/>
  <c r="B68" i="255"/>
  <c r="AB67" i="255"/>
  <c r="X67" i="255"/>
  <c r="T67" i="255"/>
  <c r="P67" i="255"/>
  <c r="L67" i="255"/>
  <c r="H67" i="255"/>
  <c r="C67" i="255"/>
  <c r="B67" i="255"/>
  <c r="AB66" i="255"/>
  <c r="X66" i="255"/>
  <c r="T66" i="255"/>
  <c r="P66" i="255"/>
  <c r="L66" i="255"/>
  <c r="H66" i="255"/>
  <c r="C66" i="255"/>
  <c r="B66" i="255"/>
  <c r="AB65" i="255"/>
  <c r="X65" i="255"/>
  <c r="T65" i="255"/>
  <c r="P65" i="255"/>
  <c r="L65" i="255"/>
  <c r="H65" i="255"/>
  <c r="C65" i="255"/>
  <c r="B65" i="255"/>
  <c r="AB64" i="255"/>
  <c r="X64" i="255"/>
  <c r="T64" i="255"/>
  <c r="P64" i="255"/>
  <c r="L64" i="255"/>
  <c r="H64" i="255"/>
  <c r="C64" i="255"/>
  <c r="B64" i="255"/>
  <c r="AB63" i="255"/>
  <c r="X63" i="255"/>
  <c r="T63" i="255"/>
  <c r="P63" i="255"/>
  <c r="L63" i="255"/>
  <c r="H63" i="255"/>
  <c r="C63" i="255"/>
  <c r="B63" i="255"/>
  <c r="AB62" i="255"/>
  <c r="X62" i="255"/>
  <c r="T62" i="255"/>
  <c r="P62" i="255"/>
  <c r="L62" i="255"/>
  <c r="H62" i="255"/>
  <c r="C62" i="255"/>
  <c r="B62" i="255"/>
  <c r="AB61" i="255"/>
  <c r="X61" i="255"/>
  <c r="T61" i="255"/>
  <c r="P61" i="255"/>
  <c r="L61" i="255"/>
  <c r="H61" i="255"/>
  <c r="C61" i="255"/>
  <c r="B61" i="255"/>
  <c r="AB60" i="255"/>
  <c r="X60" i="255"/>
  <c r="T60" i="255"/>
  <c r="P60" i="255"/>
  <c r="L60" i="255"/>
  <c r="H60" i="255"/>
  <c r="C60" i="255"/>
  <c r="B60" i="255"/>
  <c r="AB59" i="255"/>
  <c r="X59" i="255"/>
  <c r="T59" i="255"/>
  <c r="P59" i="255"/>
  <c r="L59" i="255"/>
  <c r="H59" i="255"/>
  <c r="C59" i="255"/>
  <c r="B59" i="255"/>
  <c r="AB58" i="255"/>
  <c r="X58" i="255"/>
  <c r="T58" i="255"/>
  <c r="P58" i="255"/>
  <c r="L58" i="255"/>
  <c r="H58" i="255"/>
  <c r="C58" i="255"/>
  <c r="B58" i="255"/>
  <c r="AB57" i="255"/>
  <c r="X57" i="255"/>
  <c r="T57" i="255"/>
  <c r="P57" i="255"/>
  <c r="L57" i="255"/>
  <c r="H57" i="255"/>
  <c r="C57" i="255"/>
  <c r="B57" i="255"/>
  <c r="AB56" i="255"/>
  <c r="X56" i="255"/>
  <c r="T56" i="255"/>
  <c r="P56" i="255"/>
  <c r="L56" i="255"/>
  <c r="H56" i="255"/>
  <c r="C56" i="255"/>
  <c r="B56" i="255"/>
  <c r="AB55" i="255"/>
  <c r="X55" i="255"/>
  <c r="T55" i="255"/>
  <c r="P55" i="255"/>
  <c r="L55" i="255"/>
  <c r="H55" i="255"/>
  <c r="C55" i="255"/>
  <c r="B55" i="255"/>
  <c r="AB54" i="255"/>
  <c r="X54" i="255"/>
  <c r="T54" i="255"/>
  <c r="P54" i="255"/>
  <c r="L54" i="255"/>
  <c r="H54" i="255"/>
  <c r="C54" i="255"/>
  <c r="B54" i="255"/>
  <c r="AB53" i="255"/>
  <c r="X53" i="255"/>
  <c r="T53" i="255"/>
  <c r="P53" i="255"/>
  <c r="L53" i="255"/>
  <c r="H53" i="255"/>
  <c r="C53" i="255"/>
  <c r="B53" i="255"/>
  <c r="AB52" i="255"/>
  <c r="X52" i="255"/>
  <c r="T52" i="255"/>
  <c r="P52" i="255"/>
  <c r="L52" i="255"/>
  <c r="H52" i="255"/>
  <c r="C52" i="255"/>
  <c r="B52" i="255"/>
  <c r="AB51" i="255"/>
  <c r="X51" i="255"/>
  <c r="T51" i="255"/>
  <c r="P51" i="255"/>
  <c r="L51" i="255"/>
  <c r="H51" i="255"/>
  <c r="C51" i="255"/>
  <c r="B51" i="255"/>
  <c r="AB50" i="255"/>
  <c r="X50" i="255"/>
  <c r="T50" i="255"/>
  <c r="P50" i="255"/>
  <c r="L50" i="255"/>
  <c r="H50" i="255"/>
  <c r="C50" i="255"/>
  <c r="B50" i="255"/>
  <c r="AB49" i="255"/>
  <c r="X49" i="255"/>
  <c r="T49" i="255"/>
  <c r="P49" i="255"/>
  <c r="L49" i="255"/>
  <c r="H49" i="255"/>
  <c r="C49" i="255"/>
  <c r="B49" i="255"/>
  <c r="AB48" i="255"/>
  <c r="X48" i="255"/>
  <c r="T48" i="255"/>
  <c r="P48" i="255"/>
  <c r="L48" i="255"/>
  <c r="H48" i="255"/>
  <c r="C48" i="255"/>
  <c r="B48" i="255"/>
  <c r="AB47" i="255"/>
  <c r="X47" i="255"/>
  <c r="T47" i="255"/>
  <c r="P47" i="255"/>
  <c r="L47" i="255"/>
  <c r="H47" i="255"/>
  <c r="C47" i="255"/>
  <c r="B47" i="255"/>
  <c r="AA45" i="255"/>
  <c r="Z45" i="255"/>
  <c r="W45" i="255"/>
  <c r="V45" i="255"/>
  <c r="S45" i="255"/>
  <c r="R45" i="255"/>
  <c r="O45" i="255"/>
  <c r="N45" i="255"/>
  <c r="K45" i="255"/>
  <c r="J45" i="255"/>
  <c r="G45" i="255"/>
  <c r="F45" i="255"/>
  <c r="AA37" i="255"/>
  <c r="Z37" i="255"/>
  <c r="W37" i="255"/>
  <c r="V37" i="255"/>
  <c r="S37" i="255"/>
  <c r="R37" i="255"/>
  <c r="O37" i="255"/>
  <c r="N37" i="255"/>
  <c r="K37" i="255"/>
  <c r="J37" i="255"/>
  <c r="G37" i="255"/>
  <c r="F37" i="255"/>
  <c r="AA36" i="255"/>
  <c r="Z36" i="255"/>
  <c r="W36" i="255"/>
  <c r="V36" i="255"/>
  <c r="S36" i="255"/>
  <c r="R36" i="255"/>
  <c r="O36" i="255"/>
  <c r="N36" i="255"/>
  <c r="K36" i="255"/>
  <c r="J36" i="255"/>
  <c r="G36" i="255"/>
  <c r="F36" i="255"/>
  <c r="AA35" i="255"/>
  <c r="Z35" i="255"/>
  <c r="W35" i="255"/>
  <c r="V35" i="255"/>
  <c r="S35" i="255"/>
  <c r="R35" i="255"/>
  <c r="O35" i="255"/>
  <c r="N35" i="255"/>
  <c r="K35" i="255"/>
  <c r="J35" i="255"/>
  <c r="G35" i="255"/>
  <c r="F35" i="255"/>
  <c r="AA34" i="255"/>
  <c r="Z34" i="255"/>
  <c r="W34" i="255"/>
  <c r="V34" i="255"/>
  <c r="S34" i="255"/>
  <c r="R34" i="255"/>
  <c r="O34" i="255"/>
  <c r="N34" i="255"/>
  <c r="K34" i="255"/>
  <c r="J34" i="255"/>
  <c r="G34" i="255"/>
  <c r="F34" i="255"/>
  <c r="AA33" i="255"/>
  <c r="Z33" i="255"/>
  <c r="W33" i="255"/>
  <c r="V33" i="255"/>
  <c r="S33" i="255"/>
  <c r="R33" i="255"/>
  <c r="O33" i="255"/>
  <c r="N33" i="255"/>
  <c r="K33" i="255"/>
  <c r="J33" i="255"/>
  <c r="G33" i="255"/>
  <c r="F33" i="255"/>
  <c r="AA32" i="255"/>
  <c r="Z32" i="255"/>
  <c r="W32" i="255"/>
  <c r="V32" i="255"/>
  <c r="S32" i="255"/>
  <c r="R32" i="255"/>
  <c r="O32" i="255"/>
  <c r="N32" i="255"/>
  <c r="K32" i="255"/>
  <c r="J32" i="255"/>
  <c r="G32" i="255"/>
  <c r="F32" i="255"/>
  <c r="AA31" i="255"/>
  <c r="Z31" i="255"/>
  <c r="W31" i="255"/>
  <c r="V31" i="255"/>
  <c r="S31" i="255"/>
  <c r="R31" i="255"/>
  <c r="O31" i="255"/>
  <c r="N31" i="255"/>
  <c r="K31" i="255"/>
  <c r="J31" i="255"/>
  <c r="G31" i="255"/>
  <c r="F31" i="255"/>
  <c r="AA30" i="255"/>
  <c r="Z30" i="255"/>
  <c r="W30" i="255"/>
  <c r="V30" i="255"/>
  <c r="S30" i="255"/>
  <c r="R30" i="255"/>
  <c r="O30" i="255"/>
  <c r="N30" i="255"/>
  <c r="K30" i="255"/>
  <c r="J30" i="255"/>
  <c r="G30" i="255"/>
  <c r="F30" i="255"/>
  <c r="AA29" i="255"/>
  <c r="Z29" i="255"/>
  <c r="W29" i="255"/>
  <c r="V29" i="255"/>
  <c r="S29" i="255"/>
  <c r="R29" i="255"/>
  <c r="O29" i="255"/>
  <c r="N29" i="255"/>
  <c r="K29" i="255"/>
  <c r="J29" i="255"/>
  <c r="G29" i="255"/>
  <c r="F29" i="255"/>
  <c r="AA28" i="255"/>
  <c r="Z28" i="255"/>
  <c r="W28" i="255"/>
  <c r="V28" i="255"/>
  <c r="S28" i="255"/>
  <c r="R28" i="255"/>
  <c r="O28" i="255"/>
  <c r="N28" i="255"/>
  <c r="K28" i="255"/>
  <c r="J28" i="255"/>
  <c r="G28" i="255"/>
  <c r="F28" i="255"/>
  <c r="AA27" i="255"/>
  <c r="Z27" i="255"/>
  <c r="W27" i="255"/>
  <c r="V27" i="255"/>
  <c r="S27" i="255"/>
  <c r="R27" i="255"/>
  <c r="O27" i="255"/>
  <c r="N27" i="255"/>
  <c r="K27" i="255"/>
  <c r="J27" i="255"/>
  <c r="G27" i="255"/>
  <c r="F27" i="255"/>
  <c r="AA26" i="255"/>
  <c r="Z26" i="255"/>
  <c r="W26" i="255"/>
  <c r="V26" i="255"/>
  <c r="S26" i="255"/>
  <c r="R26" i="255"/>
  <c r="O26" i="255"/>
  <c r="N26" i="255"/>
  <c r="K26" i="255"/>
  <c r="J26" i="255"/>
  <c r="G26" i="255"/>
  <c r="F26" i="255"/>
  <c r="AA25" i="255"/>
  <c r="Z25" i="255"/>
  <c r="W25" i="255"/>
  <c r="V25" i="255"/>
  <c r="S25" i="255"/>
  <c r="R25" i="255"/>
  <c r="O25" i="255"/>
  <c r="N25" i="255"/>
  <c r="K25" i="255"/>
  <c r="J25" i="255"/>
  <c r="G25" i="255"/>
  <c r="F25" i="255"/>
  <c r="AA24" i="255"/>
  <c r="Z24" i="255"/>
  <c r="W24" i="255"/>
  <c r="V24" i="255"/>
  <c r="S24" i="255"/>
  <c r="R24" i="255"/>
  <c r="O24" i="255"/>
  <c r="N24" i="255"/>
  <c r="L24" i="255"/>
  <c r="K24" i="255"/>
  <c r="J24" i="255"/>
  <c r="G24" i="255"/>
  <c r="F24" i="255"/>
  <c r="AA23" i="255"/>
  <c r="Z23" i="255"/>
  <c r="W23" i="255"/>
  <c r="V23" i="255"/>
  <c r="S23" i="255"/>
  <c r="R23" i="255"/>
  <c r="O23" i="255"/>
  <c r="N23" i="255"/>
  <c r="K23" i="255"/>
  <c r="J23" i="255"/>
  <c r="G23" i="255"/>
  <c r="F23" i="255"/>
  <c r="AA22" i="255"/>
  <c r="Z22" i="255"/>
  <c r="W22" i="255"/>
  <c r="V22" i="255"/>
  <c r="S22" i="255"/>
  <c r="R22" i="255"/>
  <c r="O22" i="255"/>
  <c r="N22" i="255"/>
  <c r="K22" i="255"/>
  <c r="J22" i="255"/>
  <c r="G22" i="255"/>
  <c r="F22" i="255"/>
  <c r="AA21" i="255"/>
  <c r="Z21" i="255"/>
  <c r="W21" i="255"/>
  <c r="V21" i="255"/>
  <c r="S21" i="255"/>
  <c r="R21" i="255"/>
  <c r="O21" i="255"/>
  <c r="N21" i="255"/>
  <c r="K21" i="255"/>
  <c r="J21" i="255"/>
  <c r="G21" i="255"/>
  <c r="F21" i="255"/>
  <c r="AA20" i="255"/>
  <c r="Z20" i="255"/>
  <c r="W20" i="255"/>
  <c r="V20" i="255"/>
  <c r="S20" i="255"/>
  <c r="R20" i="255"/>
  <c r="O20" i="255"/>
  <c r="N20" i="255"/>
  <c r="K20" i="255"/>
  <c r="J20" i="255"/>
  <c r="G20" i="255"/>
  <c r="F20" i="255"/>
  <c r="AA19" i="255"/>
  <c r="Z19" i="255"/>
  <c r="W19" i="255"/>
  <c r="V19" i="255"/>
  <c r="S19" i="255"/>
  <c r="R19" i="255"/>
  <c r="O19" i="255"/>
  <c r="N19" i="255"/>
  <c r="K19" i="255"/>
  <c r="J19" i="255"/>
  <c r="G19" i="255"/>
  <c r="F19" i="255"/>
  <c r="AA18" i="255"/>
  <c r="Z18" i="255"/>
  <c r="W18" i="255"/>
  <c r="V18" i="255"/>
  <c r="S18" i="255"/>
  <c r="R18" i="255"/>
  <c r="O18" i="255"/>
  <c r="N18" i="255"/>
  <c r="K18" i="255"/>
  <c r="J18" i="255"/>
  <c r="G18" i="255"/>
  <c r="F18" i="255"/>
  <c r="AA17" i="255"/>
  <c r="Z17" i="255"/>
  <c r="W17" i="255"/>
  <c r="V17" i="255"/>
  <c r="S17" i="255"/>
  <c r="R17" i="255"/>
  <c r="O17" i="255"/>
  <c r="N17" i="255"/>
  <c r="K17" i="255"/>
  <c r="J17" i="255"/>
  <c r="G17" i="255"/>
  <c r="F17" i="255"/>
  <c r="AA16" i="255"/>
  <c r="Z16" i="255"/>
  <c r="W16" i="255"/>
  <c r="V16" i="255"/>
  <c r="S16" i="255"/>
  <c r="R16" i="255"/>
  <c r="O16" i="255"/>
  <c r="N16" i="255"/>
  <c r="K16" i="255"/>
  <c r="J16" i="255"/>
  <c r="G16" i="255"/>
  <c r="F16" i="255"/>
  <c r="AA15" i="255"/>
  <c r="Z15" i="255"/>
  <c r="W15" i="255"/>
  <c r="V15" i="255"/>
  <c r="S15" i="255"/>
  <c r="R15" i="255"/>
  <c r="O15" i="255"/>
  <c r="N15" i="255"/>
  <c r="K15" i="255"/>
  <c r="J15" i="255"/>
  <c r="G15" i="255"/>
  <c r="F15" i="255"/>
  <c r="AA14" i="255"/>
  <c r="Z14" i="255"/>
  <c r="W14" i="255"/>
  <c r="V14" i="255"/>
  <c r="S14" i="255"/>
  <c r="R14" i="255"/>
  <c r="O14" i="255"/>
  <c r="N14" i="255"/>
  <c r="K14" i="255"/>
  <c r="J14" i="255"/>
  <c r="G14" i="255"/>
  <c r="F14" i="255"/>
  <c r="AA13" i="255"/>
  <c r="Z13" i="255"/>
  <c r="W13" i="255"/>
  <c r="V13" i="255"/>
  <c r="S13" i="255"/>
  <c r="R13" i="255"/>
  <c r="O13" i="255"/>
  <c r="N13" i="255"/>
  <c r="K13" i="255"/>
  <c r="J13" i="255"/>
  <c r="G13" i="255"/>
  <c r="F13" i="255"/>
  <c r="AA12" i="255"/>
  <c r="Z12" i="255"/>
  <c r="W12" i="255"/>
  <c r="V12" i="255"/>
  <c r="S12" i="255"/>
  <c r="R12" i="255"/>
  <c r="O12" i="255"/>
  <c r="N12" i="255"/>
  <c r="K12" i="255"/>
  <c r="J12" i="255"/>
  <c r="G12" i="255"/>
  <c r="F12" i="255"/>
  <c r="AA11" i="255"/>
  <c r="Z11" i="255"/>
  <c r="W11" i="255"/>
  <c r="V11" i="255"/>
  <c r="S11" i="255"/>
  <c r="R11" i="255"/>
  <c r="O11" i="255"/>
  <c r="N11" i="255"/>
  <c r="K11" i="255"/>
  <c r="J11" i="255"/>
  <c r="G11" i="255"/>
  <c r="F11" i="255"/>
  <c r="AB37" i="254"/>
  <c r="AB37" i="255" s="1"/>
  <c r="X37" i="254"/>
  <c r="T37" i="254"/>
  <c r="P37" i="254"/>
  <c r="L37" i="254"/>
  <c r="L37" i="255" s="1"/>
  <c r="H37" i="254"/>
  <c r="C37" i="254"/>
  <c r="C37" i="255" s="1"/>
  <c r="B37" i="254"/>
  <c r="B37" i="255" s="1"/>
  <c r="AB36" i="254"/>
  <c r="X36" i="254"/>
  <c r="X36" i="255" s="1"/>
  <c r="T36" i="254"/>
  <c r="P36" i="254"/>
  <c r="L36" i="254"/>
  <c r="L36" i="255" s="1"/>
  <c r="H36" i="254"/>
  <c r="H36" i="255" s="1"/>
  <c r="C36" i="254"/>
  <c r="C36" i="255" s="1"/>
  <c r="B36" i="254"/>
  <c r="B36" i="255" s="1"/>
  <c r="AB35" i="254"/>
  <c r="AB35" i="255" s="1"/>
  <c r="X35" i="254"/>
  <c r="T35" i="254"/>
  <c r="P35" i="254"/>
  <c r="L35" i="254"/>
  <c r="H35" i="254"/>
  <c r="H35" i="255" s="1"/>
  <c r="C35" i="254"/>
  <c r="C35" i="255" s="1"/>
  <c r="B35" i="254"/>
  <c r="AB34" i="254"/>
  <c r="AB34" i="255" s="1"/>
  <c r="X34" i="254"/>
  <c r="X34" i="255" s="1"/>
  <c r="T34" i="254"/>
  <c r="P34" i="254"/>
  <c r="L34" i="254"/>
  <c r="L34" i="255" s="1"/>
  <c r="H34" i="254"/>
  <c r="C34" i="254"/>
  <c r="C34" i="255" s="1"/>
  <c r="B34" i="254"/>
  <c r="B34" i="255" s="1"/>
  <c r="AB33" i="254"/>
  <c r="X33" i="254"/>
  <c r="X33" i="255" s="1"/>
  <c r="T33" i="254"/>
  <c r="P33" i="254"/>
  <c r="L33" i="254"/>
  <c r="L33" i="255" s="1"/>
  <c r="H33" i="254"/>
  <c r="H33" i="255" s="1"/>
  <c r="C33" i="254"/>
  <c r="C33" i="255" s="1"/>
  <c r="B33" i="254"/>
  <c r="B33" i="255" s="1"/>
  <c r="AB32" i="254"/>
  <c r="AB32" i="255" s="1"/>
  <c r="X32" i="254"/>
  <c r="T32" i="254"/>
  <c r="P32" i="254"/>
  <c r="L32" i="254"/>
  <c r="H32" i="254"/>
  <c r="H32" i="255" s="1"/>
  <c r="C32" i="254"/>
  <c r="C32" i="255" s="1"/>
  <c r="B32" i="254"/>
  <c r="AB31" i="254"/>
  <c r="AB31" i="255" s="1"/>
  <c r="X31" i="254"/>
  <c r="X31" i="255" s="1"/>
  <c r="T31" i="254"/>
  <c r="P31" i="254"/>
  <c r="L31" i="254"/>
  <c r="L31" i="255" s="1"/>
  <c r="H31" i="254"/>
  <c r="C31" i="254"/>
  <c r="C31" i="255" s="1"/>
  <c r="B31" i="254"/>
  <c r="AB30" i="254"/>
  <c r="X30" i="254"/>
  <c r="X30" i="255" s="1"/>
  <c r="T30" i="254"/>
  <c r="P30" i="254"/>
  <c r="L30" i="254"/>
  <c r="L30" i="255" s="1"/>
  <c r="H30" i="254"/>
  <c r="H30" i="255" s="1"/>
  <c r="C30" i="254"/>
  <c r="C30" i="255" s="1"/>
  <c r="B30" i="254"/>
  <c r="B30" i="255" s="1"/>
  <c r="AB29" i="254"/>
  <c r="AB29" i="255" s="1"/>
  <c r="X29" i="254"/>
  <c r="T29" i="254"/>
  <c r="P29" i="254"/>
  <c r="L29" i="254"/>
  <c r="H29" i="254"/>
  <c r="H29" i="255" s="1"/>
  <c r="C29" i="254"/>
  <c r="C29" i="255" s="1"/>
  <c r="B29" i="254"/>
  <c r="AB28" i="254"/>
  <c r="AB28" i="255" s="1"/>
  <c r="X28" i="254"/>
  <c r="X28" i="255" s="1"/>
  <c r="T28" i="254"/>
  <c r="P28" i="254"/>
  <c r="L28" i="254"/>
  <c r="L28" i="255" s="1"/>
  <c r="H28" i="254"/>
  <c r="C28" i="254"/>
  <c r="C28" i="255" s="1"/>
  <c r="B28" i="254"/>
  <c r="AB27" i="254"/>
  <c r="X27" i="254"/>
  <c r="X27" i="255" s="1"/>
  <c r="T27" i="254"/>
  <c r="P27" i="254"/>
  <c r="L27" i="254"/>
  <c r="L27" i="255" s="1"/>
  <c r="H27" i="254"/>
  <c r="H27" i="255" s="1"/>
  <c r="C27" i="254"/>
  <c r="C27" i="255" s="1"/>
  <c r="B27" i="254"/>
  <c r="AB26" i="254"/>
  <c r="AB26" i="255" s="1"/>
  <c r="X26" i="254"/>
  <c r="T26" i="254"/>
  <c r="P26" i="254"/>
  <c r="L26" i="254"/>
  <c r="H26" i="254"/>
  <c r="H26" i="255" s="1"/>
  <c r="C26" i="254"/>
  <c r="C26" i="255" s="1"/>
  <c r="B26" i="254"/>
  <c r="AB25" i="254"/>
  <c r="AB25" i="255" s="1"/>
  <c r="X25" i="254"/>
  <c r="X25" i="255" s="1"/>
  <c r="T25" i="254"/>
  <c r="P25" i="254"/>
  <c r="L25" i="254"/>
  <c r="L25" i="255" s="1"/>
  <c r="H25" i="254"/>
  <c r="C25" i="254"/>
  <c r="C25" i="255" s="1"/>
  <c r="B25" i="254"/>
  <c r="AB24" i="254"/>
  <c r="X24" i="254"/>
  <c r="X24" i="255" s="1"/>
  <c r="T24" i="254"/>
  <c r="P24" i="254"/>
  <c r="L24" i="254"/>
  <c r="H24" i="254"/>
  <c r="H24" i="255" s="1"/>
  <c r="C24" i="254"/>
  <c r="C24" i="255" s="1"/>
  <c r="B24" i="254"/>
  <c r="AB23" i="254"/>
  <c r="AB23" i="255" s="1"/>
  <c r="X23" i="254"/>
  <c r="T23" i="254"/>
  <c r="P23" i="254"/>
  <c r="L23" i="254"/>
  <c r="H23" i="254"/>
  <c r="H23" i="255" s="1"/>
  <c r="C23" i="254"/>
  <c r="B23" i="254"/>
  <c r="AB22" i="254"/>
  <c r="AB22" i="255" s="1"/>
  <c r="X22" i="254"/>
  <c r="X22" i="255" s="1"/>
  <c r="T22" i="254"/>
  <c r="P22" i="254"/>
  <c r="L22" i="254"/>
  <c r="L22" i="255" s="1"/>
  <c r="H22" i="254"/>
  <c r="C22" i="254"/>
  <c r="B22" i="254"/>
  <c r="B22" i="255" s="1"/>
  <c r="AB21" i="254"/>
  <c r="X21" i="254"/>
  <c r="T21" i="254"/>
  <c r="P21" i="254"/>
  <c r="L21" i="254"/>
  <c r="L21" i="255" s="1"/>
  <c r="H21" i="254"/>
  <c r="C21" i="254"/>
  <c r="B21" i="254"/>
  <c r="B21" i="255" s="1"/>
  <c r="AB20" i="254"/>
  <c r="AB20" i="255" s="1"/>
  <c r="X20" i="254"/>
  <c r="T20" i="254"/>
  <c r="P20" i="254"/>
  <c r="L20" i="254"/>
  <c r="H20" i="254"/>
  <c r="H20" i="255" s="1"/>
  <c r="C20" i="254"/>
  <c r="B20" i="254"/>
  <c r="AB19" i="254"/>
  <c r="AB19" i="255" s="1"/>
  <c r="X19" i="254"/>
  <c r="X19" i="255" s="1"/>
  <c r="T19" i="254"/>
  <c r="P19" i="254"/>
  <c r="L19" i="254"/>
  <c r="L19" i="255" s="1"/>
  <c r="H19" i="254"/>
  <c r="C19" i="254"/>
  <c r="B19" i="254"/>
  <c r="AB18" i="254"/>
  <c r="X18" i="254"/>
  <c r="X18" i="255" s="1"/>
  <c r="T18" i="254"/>
  <c r="P18" i="254"/>
  <c r="L18" i="254"/>
  <c r="L18" i="255" s="1"/>
  <c r="H18" i="254"/>
  <c r="H18" i="255" s="1"/>
  <c r="C18" i="254"/>
  <c r="C18" i="255" s="1"/>
  <c r="B18" i="254"/>
  <c r="B18" i="255" s="1"/>
  <c r="AB17" i="254"/>
  <c r="AB17" i="255" s="1"/>
  <c r="X17" i="254"/>
  <c r="T17" i="254"/>
  <c r="P17" i="254"/>
  <c r="P17" i="255" s="1"/>
  <c r="L17" i="254"/>
  <c r="H17" i="254"/>
  <c r="C17" i="254"/>
  <c r="C17" i="255" s="1"/>
  <c r="B17" i="254"/>
  <c r="B17" i="255" s="1"/>
  <c r="AB16" i="254"/>
  <c r="AB16" i="255" s="1"/>
  <c r="X16" i="254"/>
  <c r="X16" i="255" s="1"/>
  <c r="T16" i="254"/>
  <c r="P16" i="254"/>
  <c r="P16" i="255" s="1"/>
  <c r="L16" i="254"/>
  <c r="L16" i="255" s="1"/>
  <c r="H16" i="254"/>
  <c r="C16" i="254"/>
  <c r="C16" i="255" s="1"/>
  <c r="B16" i="254"/>
  <c r="B16" i="255" s="1"/>
  <c r="AB15" i="254"/>
  <c r="X15" i="254"/>
  <c r="X15" i="255" s="1"/>
  <c r="T15" i="254"/>
  <c r="P15" i="254"/>
  <c r="P15" i="255" s="1"/>
  <c r="L15" i="254"/>
  <c r="L15" i="255" s="1"/>
  <c r="H15" i="254"/>
  <c r="C15" i="254"/>
  <c r="C15" i="255" s="1"/>
  <c r="B15" i="254"/>
  <c r="AB14" i="254"/>
  <c r="AB14" i="255" s="1"/>
  <c r="X14" i="254"/>
  <c r="T14" i="254"/>
  <c r="P14" i="254"/>
  <c r="P14" i="255" s="1"/>
  <c r="L14" i="254"/>
  <c r="H14" i="254"/>
  <c r="C14" i="254"/>
  <c r="C14" i="255" s="1"/>
  <c r="B14" i="254"/>
  <c r="AB13" i="254"/>
  <c r="AB13" i="255" s="1"/>
  <c r="X13" i="254"/>
  <c r="X13" i="255" s="1"/>
  <c r="T13" i="254"/>
  <c r="P13" i="254"/>
  <c r="L13" i="254"/>
  <c r="L13" i="255" s="1"/>
  <c r="H13" i="254"/>
  <c r="C13" i="254"/>
  <c r="C13" i="255" s="1"/>
  <c r="B13" i="254"/>
  <c r="AB12" i="254"/>
  <c r="X12" i="254"/>
  <c r="X12" i="255" s="1"/>
  <c r="T12" i="254"/>
  <c r="P12" i="254"/>
  <c r="P12" i="255" s="1"/>
  <c r="L12" i="254"/>
  <c r="L12" i="255" s="1"/>
  <c r="H12" i="254"/>
  <c r="H12" i="255" s="1"/>
  <c r="C12" i="254"/>
  <c r="C12" i="255" s="1"/>
  <c r="B12" i="254"/>
  <c r="AB11" i="254"/>
  <c r="X11" i="254"/>
  <c r="T11" i="254"/>
  <c r="P11" i="254"/>
  <c r="L11" i="254"/>
  <c r="H11" i="254"/>
  <c r="H11" i="255" s="1"/>
  <c r="C11" i="254"/>
  <c r="C11" i="255" s="1"/>
  <c r="B11" i="254"/>
  <c r="AA9" i="254"/>
  <c r="AA9" i="255" s="1"/>
  <c r="Z9" i="254"/>
  <c r="Z9" i="255" s="1"/>
  <c r="W9" i="254"/>
  <c r="V9" i="254"/>
  <c r="V9" i="255" s="1"/>
  <c r="S9" i="254"/>
  <c r="S9" i="255" s="1"/>
  <c r="R9" i="254"/>
  <c r="O9" i="254"/>
  <c r="O9" i="255" s="1"/>
  <c r="N9" i="254"/>
  <c r="N9" i="255" s="1"/>
  <c r="K9" i="254"/>
  <c r="J9" i="254"/>
  <c r="J9" i="255" s="1"/>
  <c r="G9" i="254"/>
  <c r="G9" i="255" s="1"/>
  <c r="F9" i="254"/>
  <c r="F9" i="255" s="1"/>
  <c r="AB63" i="253"/>
  <c r="X63" i="253"/>
  <c r="T63" i="253"/>
  <c r="P63" i="253"/>
  <c r="P61" i="253" s="1"/>
  <c r="L63" i="253"/>
  <c r="H63" i="253"/>
  <c r="C63" i="253"/>
  <c r="B63" i="253"/>
  <c r="AB62" i="253"/>
  <c r="X62" i="253"/>
  <c r="T62" i="253"/>
  <c r="P62" i="253"/>
  <c r="L62" i="253"/>
  <c r="H62" i="253"/>
  <c r="H61" i="253" s="1"/>
  <c r="C62" i="253"/>
  <c r="B62" i="253"/>
  <c r="AB61" i="253"/>
  <c r="AA61" i="253"/>
  <c r="Z61" i="253"/>
  <c r="W61" i="253"/>
  <c r="V61" i="253"/>
  <c r="S61" i="253"/>
  <c r="R61" i="253"/>
  <c r="O61" i="253"/>
  <c r="N61" i="253"/>
  <c r="K61" i="253"/>
  <c r="J61" i="253"/>
  <c r="G61" i="253"/>
  <c r="F61" i="253"/>
  <c r="AB59" i="253"/>
  <c r="AB54" i="253" s="1"/>
  <c r="X59" i="253"/>
  <c r="X54" i="253" s="1"/>
  <c r="T59" i="253"/>
  <c r="T54" i="253" s="1"/>
  <c r="P59" i="253"/>
  <c r="L59" i="253"/>
  <c r="H59" i="253"/>
  <c r="C59" i="253"/>
  <c r="B59" i="253"/>
  <c r="D59" i="253" s="1"/>
  <c r="AB58" i="253"/>
  <c r="AB53" i="253" s="1"/>
  <c r="X58" i="253"/>
  <c r="X53" i="253" s="1"/>
  <c r="T58" i="253"/>
  <c r="P58" i="253"/>
  <c r="L58" i="253"/>
  <c r="L53" i="253" s="1"/>
  <c r="H58" i="253"/>
  <c r="H53" i="253" s="1"/>
  <c r="C58" i="253"/>
  <c r="B58" i="253"/>
  <c r="AB57" i="253"/>
  <c r="AB52" i="253" s="1"/>
  <c r="AB51" i="253" s="1"/>
  <c r="X57" i="253"/>
  <c r="T57" i="253"/>
  <c r="P57" i="253"/>
  <c r="L57" i="253"/>
  <c r="H57" i="253"/>
  <c r="C57" i="253"/>
  <c r="C56" i="253" s="1"/>
  <c r="B57" i="253"/>
  <c r="AB56" i="253"/>
  <c r="AA56" i="253"/>
  <c r="Z56" i="253"/>
  <c r="W56" i="253"/>
  <c r="V56" i="253"/>
  <c r="S56" i="253"/>
  <c r="R56" i="253"/>
  <c r="O56" i="253"/>
  <c r="N56" i="253"/>
  <c r="K56" i="253"/>
  <c r="J56" i="253"/>
  <c r="G56" i="253"/>
  <c r="F56" i="253"/>
  <c r="AA54" i="253"/>
  <c r="Z54" i="253"/>
  <c r="W54" i="253"/>
  <c r="V54" i="253"/>
  <c r="S54" i="253"/>
  <c r="R54" i="253"/>
  <c r="O54" i="253"/>
  <c r="N54" i="253"/>
  <c r="L54" i="253"/>
  <c r="K54" i="253"/>
  <c r="J54" i="253"/>
  <c r="H54" i="253"/>
  <c r="G54" i="253"/>
  <c r="F54" i="253"/>
  <c r="AA53" i="253"/>
  <c r="Z53" i="253"/>
  <c r="W53" i="253"/>
  <c r="V53" i="253"/>
  <c r="S53" i="253"/>
  <c r="R53" i="253"/>
  <c r="O53" i="253"/>
  <c r="N53" i="253"/>
  <c r="K53" i="253"/>
  <c r="J53" i="253"/>
  <c r="G53" i="253"/>
  <c r="F53" i="253"/>
  <c r="AA52" i="253"/>
  <c r="Z52" i="253"/>
  <c r="W52" i="253"/>
  <c r="V52" i="253"/>
  <c r="S52" i="253"/>
  <c r="R52" i="253"/>
  <c r="P52" i="253"/>
  <c r="O52" i="253"/>
  <c r="N52" i="253"/>
  <c r="K52" i="253"/>
  <c r="J52" i="253"/>
  <c r="G52" i="253"/>
  <c r="F52" i="253"/>
  <c r="AA37" i="253"/>
  <c r="Z37" i="253"/>
  <c r="W37" i="253"/>
  <c r="V37" i="253"/>
  <c r="S37" i="253"/>
  <c r="R37" i="253"/>
  <c r="O37" i="253"/>
  <c r="N37" i="253"/>
  <c r="K37" i="253"/>
  <c r="J37" i="253"/>
  <c r="G37" i="253"/>
  <c r="F37" i="253"/>
  <c r="AA36" i="253"/>
  <c r="Z36" i="253"/>
  <c r="W36" i="253"/>
  <c r="V36" i="253"/>
  <c r="T36" i="253"/>
  <c r="S36" i="253"/>
  <c r="R36" i="253"/>
  <c r="O36" i="253"/>
  <c r="N36" i="253"/>
  <c r="K36" i="253"/>
  <c r="J36" i="253"/>
  <c r="G36" i="253"/>
  <c r="F36" i="253"/>
  <c r="AA33" i="253"/>
  <c r="Z33" i="253"/>
  <c r="W33" i="253"/>
  <c r="V33" i="253"/>
  <c r="S33" i="253"/>
  <c r="R33" i="253"/>
  <c r="O33" i="253"/>
  <c r="N33" i="253"/>
  <c r="K33" i="253"/>
  <c r="J33" i="253"/>
  <c r="G33" i="253"/>
  <c r="F33" i="253"/>
  <c r="AA32" i="253"/>
  <c r="Z32" i="253"/>
  <c r="W32" i="253"/>
  <c r="V32" i="253"/>
  <c r="S32" i="253"/>
  <c r="R32" i="253"/>
  <c r="O32" i="253"/>
  <c r="N32" i="253"/>
  <c r="K32" i="253"/>
  <c r="J32" i="253"/>
  <c r="G32" i="253"/>
  <c r="F32" i="253"/>
  <c r="AA31" i="253"/>
  <c r="Z31" i="253"/>
  <c r="W31" i="253"/>
  <c r="V31" i="253"/>
  <c r="S31" i="253"/>
  <c r="R31" i="253"/>
  <c r="O31" i="253"/>
  <c r="N31" i="253"/>
  <c r="K31" i="253"/>
  <c r="J31" i="253"/>
  <c r="G31" i="253"/>
  <c r="F31" i="253"/>
  <c r="AB21" i="253"/>
  <c r="AB37" i="253" s="1"/>
  <c r="X21" i="253"/>
  <c r="X37" i="253" s="1"/>
  <c r="T21" i="253"/>
  <c r="P21" i="253"/>
  <c r="L21" i="253"/>
  <c r="H21" i="253"/>
  <c r="C21" i="253"/>
  <c r="B21" i="253"/>
  <c r="AB20" i="253"/>
  <c r="X20" i="253"/>
  <c r="X36" i="253" s="1"/>
  <c r="T20" i="253"/>
  <c r="T19" i="253" s="1"/>
  <c r="P20" i="253"/>
  <c r="L20" i="253"/>
  <c r="H20" i="253"/>
  <c r="H36" i="253" s="1"/>
  <c r="C20" i="253"/>
  <c r="B20" i="253"/>
  <c r="AA19" i="253"/>
  <c r="Z19" i="253"/>
  <c r="W19" i="253"/>
  <c r="V19" i="253"/>
  <c r="S19" i="253"/>
  <c r="S35" i="253" s="1"/>
  <c r="R19" i="253"/>
  <c r="O19" i="253"/>
  <c r="O35" i="253" s="1"/>
  <c r="N19" i="253"/>
  <c r="K19" i="253"/>
  <c r="K35" i="253" s="1"/>
  <c r="J19" i="253"/>
  <c r="J35" i="253" s="1"/>
  <c r="G19" i="253"/>
  <c r="F19" i="253"/>
  <c r="AB17" i="253"/>
  <c r="X17" i="253"/>
  <c r="T17" i="253"/>
  <c r="P17" i="253"/>
  <c r="P33" i="253" s="1"/>
  <c r="L17" i="253"/>
  <c r="L33" i="253" s="1"/>
  <c r="H17" i="253"/>
  <c r="H33" i="253" s="1"/>
  <c r="C17" i="253"/>
  <c r="C33" i="253" s="1"/>
  <c r="B17" i="253"/>
  <c r="AB16" i="253"/>
  <c r="AB32" i="253" s="1"/>
  <c r="X16" i="253"/>
  <c r="T16" i="253"/>
  <c r="P16" i="253"/>
  <c r="L16" i="253"/>
  <c r="H16" i="253"/>
  <c r="C16" i="253"/>
  <c r="B16" i="253"/>
  <c r="AB15" i="253"/>
  <c r="AB31" i="253" s="1"/>
  <c r="X15" i="253"/>
  <c r="X31" i="253" s="1"/>
  <c r="T15" i="253"/>
  <c r="T14" i="253" s="1"/>
  <c r="P15" i="253"/>
  <c r="L15" i="253"/>
  <c r="L31" i="253" s="1"/>
  <c r="H15" i="253"/>
  <c r="H31" i="253" s="1"/>
  <c r="C15" i="253"/>
  <c r="B15" i="253"/>
  <c r="AA14" i="253"/>
  <c r="Z14" i="253"/>
  <c r="W14" i="253"/>
  <c r="W30" i="253" s="1"/>
  <c r="V14" i="253"/>
  <c r="S14" i="253"/>
  <c r="S30" i="253" s="1"/>
  <c r="R14" i="253"/>
  <c r="R30" i="253" s="1"/>
  <c r="O14" i="253"/>
  <c r="N14" i="253"/>
  <c r="N30" i="253" s="1"/>
  <c r="K14" i="253"/>
  <c r="K30" i="253" s="1"/>
  <c r="J14" i="253"/>
  <c r="G14" i="253"/>
  <c r="F14" i="253"/>
  <c r="AA12" i="253"/>
  <c r="Z12" i="253"/>
  <c r="X12" i="253"/>
  <c r="W12" i="253"/>
  <c r="W28" i="253" s="1"/>
  <c r="V12" i="253"/>
  <c r="V28" i="253" s="1"/>
  <c r="T12" i="253"/>
  <c r="S12" i="253"/>
  <c r="S28" i="253" s="1"/>
  <c r="R12" i="253"/>
  <c r="R28" i="253" s="1"/>
  <c r="O12" i="253"/>
  <c r="O28" i="253" s="1"/>
  <c r="N12" i="253"/>
  <c r="K12" i="253"/>
  <c r="J12" i="253"/>
  <c r="J28" i="253" s="1"/>
  <c r="G12" i="253"/>
  <c r="F12" i="253"/>
  <c r="AA11" i="253"/>
  <c r="Z11" i="253"/>
  <c r="W11" i="253"/>
  <c r="W27" i="253" s="1"/>
  <c r="V11" i="253"/>
  <c r="V27" i="253" s="1"/>
  <c r="S11" i="253"/>
  <c r="R11" i="253"/>
  <c r="R27" i="253" s="1"/>
  <c r="P11" i="253"/>
  <c r="O11" i="253"/>
  <c r="N11" i="253"/>
  <c r="K11" i="253"/>
  <c r="J11" i="253"/>
  <c r="G11" i="253"/>
  <c r="F11" i="253"/>
  <c r="F27" i="253" s="1"/>
  <c r="AA10" i="253"/>
  <c r="AA26" i="253" s="1"/>
  <c r="Z10" i="253"/>
  <c r="W10" i="253"/>
  <c r="W9" i="253" s="1"/>
  <c r="V10" i="253"/>
  <c r="S10" i="253"/>
  <c r="R10" i="253"/>
  <c r="R26" i="253" s="1"/>
  <c r="O10" i="253"/>
  <c r="N10" i="253"/>
  <c r="K10" i="253"/>
  <c r="K26" i="253" s="1"/>
  <c r="J10" i="253"/>
  <c r="G10" i="253"/>
  <c r="F10" i="253"/>
  <c r="B13" i="2"/>
  <c r="B20" i="2" s="1"/>
  <c r="C13" i="2"/>
  <c r="C20" i="2" s="1"/>
  <c r="D13" i="2"/>
  <c r="D20" i="2" s="1"/>
  <c r="B14" i="2"/>
  <c r="B21" i="2" s="1"/>
  <c r="C14" i="2"/>
  <c r="C21" i="2" s="1"/>
  <c r="D14" i="2"/>
  <c r="D21" i="2" s="1"/>
  <c r="C12" i="2"/>
  <c r="C19" i="2" s="1"/>
  <c r="B12" i="2"/>
  <c r="T14" i="2"/>
  <c r="T13" i="2"/>
  <c r="T12" i="2"/>
  <c r="T19" i="2" s="1"/>
  <c r="P14" i="2"/>
  <c r="P21" i="2" s="1"/>
  <c r="P13" i="2"/>
  <c r="P20" i="2" s="1"/>
  <c r="P12" i="2"/>
  <c r="P19" i="2" s="1"/>
  <c r="L14" i="2"/>
  <c r="L13" i="2"/>
  <c r="L20" i="2" s="1"/>
  <c r="L12" i="2"/>
  <c r="L19" i="2" s="1"/>
  <c r="H13" i="2"/>
  <c r="H20" i="2" s="1"/>
  <c r="H14" i="2"/>
  <c r="H12" i="2"/>
  <c r="D12" i="2" s="1"/>
  <c r="D19" i="2" s="1"/>
  <c r="T21" i="2"/>
  <c r="S21" i="2"/>
  <c r="R21" i="2"/>
  <c r="T20" i="2"/>
  <c r="S20" i="2"/>
  <c r="R20" i="2"/>
  <c r="S19" i="2"/>
  <c r="R19" i="2"/>
  <c r="O21" i="2"/>
  <c r="N21" i="2"/>
  <c r="O20" i="2"/>
  <c r="N20" i="2"/>
  <c r="O19" i="2"/>
  <c r="N19" i="2"/>
  <c r="L21" i="2"/>
  <c r="K21" i="2"/>
  <c r="J21" i="2"/>
  <c r="K20" i="2"/>
  <c r="J20" i="2"/>
  <c r="K19" i="2"/>
  <c r="J19" i="2"/>
  <c r="H21" i="2"/>
  <c r="G21" i="2"/>
  <c r="F21" i="2"/>
  <c r="G20" i="2"/>
  <c r="F20" i="2"/>
  <c r="H19" i="2"/>
  <c r="G19" i="2"/>
  <c r="F19" i="2"/>
  <c r="B19" i="2"/>
  <c r="T31" i="2"/>
  <c r="S31" i="2"/>
  <c r="R31" i="2"/>
  <c r="P31" i="2"/>
  <c r="O31" i="2"/>
  <c r="N31" i="2"/>
  <c r="L31" i="2"/>
  <c r="K31" i="2"/>
  <c r="J31" i="2"/>
  <c r="H31" i="2"/>
  <c r="G31" i="2"/>
  <c r="F31" i="2"/>
  <c r="D31" i="2"/>
  <c r="C31" i="2"/>
  <c r="B31" i="2"/>
  <c r="S26" i="253" l="1"/>
  <c r="N9" i="257"/>
  <c r="P11" i="257"/>
  <c r="AB12" i="257"/>
  <c r="AB15" i="257"/>
  <c r="AB18" i="257"/>
  <c r="AB21" i="257"/>
  <c r="AB24" i="257"/>
  <c r="AB27" i="257"/>
  <c r="L32" i="257"/>
  <c r="AB33" i="257"/>
  <c r="L35" i="257"/>
  <c r="AB36" i="257"/>
  <c r="V26" i="253"/>
  <c r="S27" i="253"/>
  <c r="O30" i="253"/>
  <c r="P31" i="253"/>
  <c r="P53" i="253"/>
  <c r="R9" i="255"/>
  <c r="X11" i="255"/>
  <c r="H13" i="255"/>
  <c r="X14" i="255"/>
  <c r="X17" i="255"/>
  <c r="H19" i="255"/>
  <c r="X20" i="255"/>
  <c r="H22" i="255"/>
  <c r="X23" i="255"/>
  <c r="H25" i="255"/>
  <c r="X26" i="255"/>
  <c r="H28" i="255"/>
  <c r="X29" i="255"/>
  <c r="H31" i="255"/>
  <c r="X32" i="255"/>
  <c r="H34" i="255"/>
  <c r="X35" i="255"/>
  <c r="T11" i="257"/>
  <c r="P14" i="257"/>
  <c r="P17" i="257"/>
  <c r="P20" i="257"/>
  <c r="P23" i="257"/>
  <c r="P26" i="257"/>
  <c r="P29" i="257"/>
  <c r="P32" i="257"/>
  <c r="P35" i="257"/>
  <c r="P9" i="254"/>
  <c r="L56" i="253"/>
  <c r="D51" i="255"/>
  <c r="T34" i="257"/>
  <c r="T37" i="257"/>
  <c r="F28" i="253"/>
  <c r="Z28" i="253"/>
  <c r="C32" i="253"/>
  <c r="T33" i="253"/>
  <c r="G51" i="253"/>
  <c r="T56" i="253"/>
  <c r="T30" i="253" s="1"/>
  <c r="L61" i="253"/>
  <c r="J27" i="253"/>
  <c r="AA28" i="253"/>
  <c r="AA30" i="253"/>
  <c r="H32" i="253"/>
  <c r="X33" i="253"/>
  <c r="H37" i="253"/>
  <c r="B20" i="255"/>
  <c r="B29" i="255"/>
  <c r="B32" i="255"/>
  <c r="AB9" i="254"/>
  <c r="F9" i="257"/>
  <c r="F30" i="253"/>
  <c r="AB14" i="253"/>
  <c r="AB30" i="253" s="1"/>
  <c r="L32" i="253"/>
  <c r="AB33" i="253"/>
  <c r="L37" i="253"/>
  <c r="G30" i="253"/>
  <c r="P32" i="253"/>
  <c r="F35" i="253"/>
  <c r="P37" i="253"/>
  <c r="L52" i="253"/>
  <c r="L51" i="253" s="1"/>
  <c r="X61" i="253"/>
  <c r="G9" i="257"/>
  <c r="P12" i="257"/>
  <c r="P15" i="257"/>
  <c r="P18" i="257"/>
  <c r="P21" i="257"/>
  <c r="P24" i="257"/>
  <c r="P27" i="257"/>
  <c r="P30" i="257"/>
  <c r="P33" i="257"/>
  <c r="P36" i="257"/>
  <c r="AB10" i="253"/>
  <c r="AB26" i="253" s="1"/>
  <c r="O27" i="253"/>
  <c r="N28" i="253"/>
  <c r="J30" i="253"/>
  <c r="T32" i="253"/>
  <c r="G35" i="253"/>
  <c r="T31" i="253"/>
  <c r="N51" i="253"/>
  <c r="V35" i="253"/>
  <c r="K9" i="255"/>
  <c r="AB12" i="255"/>
  <c r="L14" i="255"/>
  <c r="AB15" i="255"/>
  <c r="L17" i="255"/>
  <c r="AB18" i="255"/>
  <c r="L20" i="255"/>
  <c r="AB21" i="255"/>
  <c r="L23" i="255"/>
  <c r="AB24" i="255"/>
  <c r="L26" i="255"/>
  <c r="AB27" i="255"/>
  <c r="L29" i="255"/>
  <c r="AB30" i="255"/>
  <c r="L32" i="255"/>
  <c r="AB33" i="255"/>
  <c r="L35" i="255"/>
  <c r="AB36" i="255"/>
  <c r="T15" i="257"/>
  <c r="T18" i="257"/>
  <c r="T21" i="257"/>
  <c r="T24" i="257"/>
  <c r="T27" i="257"/>
  <c r="T30" i="257"/>
  <c r="T33" i="257"/>
  <c r="T36" i="257"/>
  <c r="L30" i="257"/>
  <c r="B13" i="257"/>
  <c r="B15" i="257"/>
  <c r="B16" i="257"/>
  <c r="B17" i="257"/>
  <c r="B19" i="257"/>
  <c r="B20" i="257"/>
  <c r="B21" i="257"/>
  <c r="B23" i="257"/>
  <c r="B24" i="257"/>
  <c r="B25" i="257"/>
  <c r="B27" i="257"/>
  <c r="B28" i="257"/>
  <c r="B29" i="257"/>
  <c r="B31" i="257"/>
  <c r="B32" i="257"/>
  <c r="O9" i="257"/>
  <c r="D68" i="257"/>
  <c r="D32" i="257" s="1"/>
  <c r="D72" i="257"/>
  <c r="C11" i="257"/>
  <c r="C12" i="257"/>
  <c r="B33" i="257"/>
  <c r="B34" i="257"/>
  <c r="B35" i="257"/>
  <c r="B36" i="257"/>
  <c r="C14" i="257"/>
  <c r="C15" i="257"/>
  <c r="C16" i="257"/>
  <c r="C20" i="257"/>
  <c r="C22" i="257"/>
  <c r="C23" i="257"/>
  <c r="C24" i="257"/>
  <c r="C25" i="257"/>
  <c r="C26" i="257"/>
  <c r="C27" i="257"/>
  <c r="C28" i="257"/>
  <c r="C29" i="257"/>
  <c r="C30" i="257"/>
  <c r="C31" i="257"/>
  <c r="C32" i="257"/>
  <c r="D58" i="257"/>
  <c r="D59" i="257"/>
  <c r="D60" i="257"/>
  <c r="D61" i="257"/>
  <c r="D63" i="257"/>
  <c r="D64" i="257"/>
  <c r="D65" i="257"/>
  <c r="D67" i="257"/>
  <c r="AB45" i="257"/>
  <c r="R9" i="257"/>
  <c r="D52" i="257"/>
  <c r="L45" i="257"/>
  <c r="D73" i="257"/>
  <c r="C37" i="257"/>
  <c r="D47" i="257"/>
  <c r="D48" i="257"/>
  <c r="D12" i="257" s="1"/>
  <c r="L16" i="257"/>
  <c r="L17" i="257"/>
  <c r="L19" i="257"/>
  <c r="L20" i="257"/>
  <c r="L21" i="257"/>
  <c r="L22" i="257"/>
  <c r="L23" i="257"/>
  <c r="L24" i="257"/>
  <c r="L25" i="257"/>
  <c r="L26" i="257"/>
  <c r="L27" i="257"/>
  <c r="L28" i="257"/>
  <c r="L29" i="257"/>
  <c r="D56" i="257"/>
  <c r="D49" i="257"/>
  <c r="D50" i="257"/>
  <c r="D51" i="257"/>
  <c r="D54" i="257"/>
  <c r="D55" i="257"/>
  <c r="B11" i="257"/>
  <c r="B12" i="257"/>
  <c r="D66" i="257"/>
  <c r="B37" i="257"/>
  <c r="C17" i="257"/>
  <c r="C18" i="257"/>
  <c r="C19" i="257"/>
  <c r="C34" i="257"/>
  <c r="C35" i="257"/>
  <c r="C36" i="257"/>
  <c r="D70" i="257"/>
  <c r="D71" i="257"/>
  <c r="AB9" i="256"/>
  <c r="AB9" i="257" s="1"/>
  <c r="D28" i="256"/>
  <c r="D35" i="256"/>
  <c r="T32" i="257"/>
  <c r="D32" i="256"/>
  <c r="D18" i="256"/>
  <c r="D27" i="256"/>
  <c r="D31" i="256"/>
  <c r="D36" i="256"/>
  <c r="D19" i="256"/>
  <c r="D26" i="256"/>
  <c r="D20" i="256"/>
  <c r="D15" i="256"/>
  <c r="D11" i="256"/>
  <c r="D22" i="256"/>
  <c r="D23" i="256"/>
  <c r="D24" i="256"/>
  <c r="B18" i="257"/>
  <c r="B9" i="256"/>
  <c r="D14" i="256"/>
  <c r="D30" i="256"/>
  <c r="C9" i="256"/>
  <c r="D34" i="256"/>
  <c r="D34" i="257" s="1"/>
  <c r="D16" i="256"/>
  <c r="D54" i="255"/>
  <c r="W9" i="255"/>
  <c r="T11" i="255"/>
  <c r="T12" i="255"/>
  <c r="T13" i="255"/>
  <c r="T14" i="255"/>
  <c r="T15" i="255"/>
  <c r="T16" i="255"/>
  <c r="T17" i="255"/>
  <c r="T18" i="255"/>
  <c r="T19" i="255"/>
  <c r="T20" i="255"/>
  <c r="T21" i="255"/>
  <c r="T23" i="255"/>
  <c r="T24" i="255"/>
  <c r="T25" i="255"/>
  <c r="T26" i="255"/>
  <c r="T27" i="255"/>
  <c r="T28" i="255"/>
  <c r="T29" i="255"/>
  <c r="T30" i="255"/>
  <c r="T31" i="255"/>
  <c r="T32" i="255"/>
  <c r="T33" i="255"/>
  <c r="T34" i="255"/>
  <c r="T35" i="255"/>
  <c r="T36" i="255"/>
  <c r="T37" i="255"/>
  <c r="T45" i="255"/>
  <c r="D60" i="255"/>
  <c r="D63" i="255"/>
  <c r="D50" i="255"/>
  <c r="D61" i="255"/>
  <c r="D66" i="255"/>
  <c r="D67" i="255"/>
  <c r="D70" i="255"/>
  <c r="P18" i="255"/>
  <c r="P19" i="255"/>
  <c r="P20" i="255"/>
  <c r="P21" i="255"/>
  <c r="P22" i="255"/>
  <c r="P23" i="255"/>
  <c r="P24" i="255"/>
  <c r="P25" i="255"/>
  <c r="P26" i="255"/>
  <c r="P28" i="255"/>
  <c r="P29" i="255"/>
  <c r="P30" i="255"/>
  <c r="P31" i="255"/>
  <c r="P32" i="255"/>
  <c r="P33" i="255"/>
  <c r="P34" i="255"/>
  <c r="P35" i="255"/>
  <c r="P36" i="255"/>
  <c r="P37" i="255"/>
  <c r="P45" i="255"/>
  <c r="B11" i="255"/>
  <c r="B13" i="255"/>
  <c r="B14" i="255"/>
  <c r="D62" i="255"/>
  <c r="D55" i="255"/>
  <c r="D58" i="255"/>
  <c r="D56" i="255"/>
  <c r="D57" i="255"/>
  <c r="D59" i="255"/>
  <c r="D64" i="255"/>
  <c r="D65" i="255"/>
  <c r="D68" i="255"/>
  <c r="D69" i="255"/>
  <c r="B24" i="255"/>
  <c r="B25" i="255"/>
  <c r="B26" i="255"/>
  <c r="D71" i="255"/>
  <c r="C19" i="255"/>
  <c r="C20" i="255"/>
  <c r="C21" i="255"/>
  <c r="C22" i="255"/>
  <c r="D49" i="255"/>
  <c r="H14" i="255"/>
  <c r="H15" i="255"/>
  <c r="H16" i="255"/>
  <c r="H17" i="255"/>
  <c r="D52" i="255"/>
  <c r="D53" i="255"/>
  <c r="D32" i="254"/>
  <c r="D33" i="254"/>
  <c r="D25" i="254"/>
  <c r="D16" i="254"/>
  <c r="D16" i="255" s="1"/>
  <c r="L9" i="254"/>
  <c r="D24" i="254"/>
  <c r="D24" i="255" s="1"/>
  <c r="D12" i="254"/>
  <c r="D28" i="254"/>
  <c r="C9" i="254"/>
  <c r="D13" i="254"/>
  <c r="D29" i="254"/>
  <c r="D29" i="255" s="1"/>
  <c r="D17" i="254"/>
  <c r="D20" i="254"/>
  <c r="D36" i="254"/>
  <c r="D36" i="255" s="1"/>
  <c r="D21" i="254"/>
  <c r="D37" i="254"/>
  <c r="D37" i="255" s="1"/>
  <c r="Z35" i="253"/>
  <c r="AA35" i="253"/>
  <c r="AA27" i="253"/>
  <c r="Z27" i="253"/>
  <c r="Z26" i="253"/>
  <c r="AA51" i="253"/>
  <c r="Z30" i="253"/>
  <c r="Z51" i="253"/>
  <c r="W26" i="253"/>
  <c r="C61" i="253"/>
  <c r="V51" i="253"/>
  <c r="W51" i="253"/>
  <c r="W25" i="253" s="1"/>
  <c r="X28" i="253"/>
  <c r="V30" i="253"/>
  <c r="R35" i="253"/>
  <c r="R51" i="253"/>
  <c r="D62" i="253"/>
  <c r="D63" i="253"/>
  <c r="C36" i="253"/>
  <c r="C37" i="253"/>
  <c r="T53" i="253"/>
  <c r="T27" i="253" s="1"/>
  <c r="T52" i="253"/>
  <c r="T51" i="253" s="1"/>
  <c r="T28" i="253"/>
  <c r="N27" i="253"/>
  <c r="N35" i="253"/>
  <c r="P27" i="253"/>
  <c r="B61" i="253"/>
  <c r="N26" i="253"/>
  <c r="O26" i="253"/>
  <c r="J26" i="253"/>
  <c r="B56" i="253"/>
  <c r="K28" i="253"/>
  <c r="B31" i="253"/>
  <c r="B33" i="253"/>
  <c r="K27" i="253"/>
  <c r="B53" i="253"/>
  <c r="F26" i="253"/>
  <c r="C54" i="253"/>
  <c r="D57" i="253"/>
  <c r="D58" i="253"/>
  <c r="G26" i="253"/>
  <c r="G28" i="253"/>
  <c r="B54" i="253"/>
  <c r="B32" i="253"/>
  <c r="C53" i="253"/>
  <c r="G27" i="253"/>
  <c r="C31" i="253"/>
  <c r="AB12" i="253"/>
  <c r="AB28" i="253" s="1"/>
  <c r="X11" i="253"/>
  <c r="X27" i="253" s="1"/>
  <c r="B19" i="253"/>
  <c r="T10" i="253"/>
  <c r="T11" i="253"/>
  <c r="R9" i="253"/>
  <c r="P10" i="253"/>
  <c r="P26" i="253" s="1"/>
  <c r="C19" i="253"/>
  <c r="L12" i="253"/>
  <c r="L28" i="253" s="1"/>
  <c r="L10" i="253"/>
  <c r="L26" i="253" s="1"/>
  <c r="L14" i="253"/>
  <c r="L30" i="253" s="1"/>
  <c r="C12" i="253"/>
  <c r="B14" i="253"/>
  <c r="D16" i="253"/>
  <c r="G9" i="253"/>
  <c r="G25" i="253" s="1"/>
  <c r="H12" i="253"/>
  <c r="H28" i="253" s="1"/>
  <c r="F51" i="253"/>
  <c r="AD56" i="253" s="1"/>
  <c r="B52" i="253"/>
  <c r="B23" i="255"/>
  <c r="D23" i="254"/>
  <c r="D23" i="255" s="1"/>
  <c r="N9" i="253"/>
  <c r="N25" i="253" s="1"/>
  <c r="H14" i="253"/>
  <c r="D17" i="253"/>
  <c r="D33" i="253" s="1"/>
  <c r="H19" i="253"/>
  <c r="H35" i="253" s="1"/>
  <c r="L36" i="253"/>
  <c r="L19" i="253"/>
  <c r="AB36" i="253"/>
  <c r="AB19" i="253"/>
  <c r="AB35" i="253" s="1"/>
  <c r="S51" i="253"/>
  <c r="P56" i="253"/>
  <c r="P54" i="253"/>
  <c r="P51" i="253" s="1"/>
  <c r="T22" i="255"/>
  <c r="B28" i="255"/>
  <c r="L14" i="257"/>
  <c r="B31" i="255"/>
  <c r="D31" i="254"/>
  <c r="D31" i="255" s="1"/>
  <c r="D48" i="255"/>
  <c r="B45" i="255"/>
  <c r="D62" i="257"/>
  <c r="B45" i="257"/>
  <c r="B9" i="257" s="1"/>
  <c r="S9" i="253"/>
  <c r="X14" i="253"/>
  <c r="J9" i="253"/>
  <c r="O9" i="253"/>
  <c r="T9" i="253"/>
  <c r="Z9" i="253"/>
  <c r="Z25" i="253" s="1"/>
  <c r="C10" i="253"/>
  <c r="H10" i="253"/>
  <c r="X10" i="253"/>
  <c r="B11" i="253"/>
  <c r="L11" i="253"/>
  <c r="AB11" i="253"/>
  <c r="P12" i="253"/>
  <c r="W35" i="253"/>
  <c r="B36" i="253"/>
  <c r="D20" i="253"/>
  <c r="P36" i="253"/>
  <c r="P19" i="253"/>
  <c r="P35" i="253" s="1"/>
  <c r="B37" i="253"/>
  <c r="D21" i="253"/>
  <c r="X32" i="253"/>
  <c r="J51" i="253"/>
  <c r="O51" i="253"/>
  <c r="H52" i="253"/>
  <c r="H51" i="253" s="1"/>
  <c r="H56" i="253"/>
  <c r="X52" i="253"/>
  <c r="X51" i="253" s="1"/>
  <c r="X56" i="253"/>
  <c r="H9" i="254"/>
  <c r="B9" i="254"/>
  <c r="D11" i="254"/>
  <c r="P11" i="255"/>
  <c r="B12" i="255"/>
  <c r="B19" i="255"/>
  <c r="D19" i="254"/>
  <c r="B27" i="255"/>
  <c r="D27" i="254"/>
  <c r="D27" i="255" s="1"/>
  <c r="B35" i="255"/>
  <c r="D35" i="254"/>
  <c r="L11" i="255"/>
  <c r="B15" i="255"/>
  <c r="D15" i="254"/>
  <c r="D15" i="255" s="1"/>
  <c r="B10" i="253"/>
  <c r="C14" i="253"/>
  <c r="C30" i="253" s="1"/>
  <c r="F9" i="253"/>
  <c r="K9" i="253"/>
  <c r="V9" i="253"/>
  <c r="AA9" i="253"/>
  <c r="C11" i="253"/>
  <c r="H11" i="253"/>
  <c r="H27" i="253" s="1"/>
  <c r="B12" i="253"/>
  <c r="P14" i="253"/>
  <c r="P30" i="253" s="1"/>
  <c r="D15" i="253"/>
  <c r="X19" i="253"/>
  <c r="X35" i="253" s="1"/>
  <c r="T37" i="253"/>
  <c r="K51" i="253"/>
  <c r="C52" i="253"/>
  <c r="T61" i="253"/>
  <c r="T35" i="253" s="1"/>
  <c r="X9" i="254"/>
  <c r="AB11" i="255"/>
  <c r="C23" i="255"/>
  <c r="T9" i="254"/>
  <c r="D14" i="254"/>
  <c r="D18" i="254"/>
  <c r="D18" i="255" s="1"/>
  <c r="H21" i="255"/>
  <c r="X21" i="255"/>
  <c r="D22" i="254"/>
  <c r="D26" i="254"/>
  <c r="D26" i="255" s="1"/>
  <c r="P27" i="255"/>
  <c r="D30" i="254"/>
  <c r="D34" i="254"/>
  <c r="H37" i="255"/>
  <c r="X37" i="255"/>
  <c r="P13" i="255"/>
  <c r="C45" i="255"/>
  <c r="D47" i="255"/>
  <c r="AB14" i="257"/>
  <c r="AB30" i="257"/>
  <c r="C33" i="257"/>
  <c r="C13" i="257"/>
  <c r="H45" i="255"/>
  <c r="X45" i="255"/>
  <c r="L45" i="255"/>
  <c r="AB45" i="255"/>
  <c r="H11" i="257"/>
  <c r="H9" i="256"/>
  <c r="X11" i="257"/>
  <c r="X9" i="256"/>
  <c r="T9" i="256"/>
  <c r="T12" i="257"/>
  <c r="L9" i="256"/>
  <c r="L18" i="257"/>
  <c r="H19" i="257"/>
  <c r="X19" i="257"/>
  <c r="T20" i="257"/>
  <c r="C21" i="257"/>
  <c r="P25" i="257"/>
  <c r="B22" i="257"/>
  <c r="P45" i="257"/>
  <c r="H31" i="257"/>
  <c r="X31" i="257"/>
  <c r="B26" i="257"/>
  <c r="H45" i="257"/>
  <c r="X45" i="257"/>
  <c r="T45" i="257"/>
  <c r="C45" i="257"/>
  <c r="D53" i="257"/>
  <c r="P9" i="256"/>
  <c r="P13" i="257"/>
  <c r="P37" i="257"/>
  <c r="B14" i="257"/>
  <c r="B30" i="257"/>
  <c r="D57" i="257"/>
  <c r="D69" i="257"/>
  <c r="D13" i="256"/>
  <c r="D17" i="256"/>
  <c r="D21" i="256"/>
  <c r="D25" i="256"/>
  <c r="D29" i="256"/>
  <c r="D33" i="256"/>
  <c r="D37" i="256"/>
  <c r="AA37" i="252"/>
  <c r="Z37" i="252"/>
  <c r="AA36" i="252"/>
  <c r="Z36" i="252"/>
  <c r="AA35" i="252"/>
  <c r="Z35" i="252"/>
  <c r="AA34" i="252"/>
  <c r="Z34" i="252"/>
  <c r="AA33" i="252"/>
  <c r="Z33" i="252"/>
  <c r="AA32" i="252"/>
  <c r="Z32" i="252"/>
  <c r="AA31" i="252"/>
  <c r="Z31" i="252"/>
  <c r="AA30" i="252"/>
  <c r="Z30" i="252"/>
  <c r="AA29" i="252"/>
  <c r="Z29" i="252"/>
  <c r="AA28" i="252"/>
  <c r="Z28" i="252"/>
  <c r="AA27" i="252"/>
  <c r="Z27" i="252"/>
  <c r="AA26" i="252"/>
  <c r="Z26" i="252"/>
  <c r="AA25" i="252"/>
  <c r="Z25" i="252"/>
  <c r="AA24" i="252"/>
  <c r="Z24" i="252"/>
  <c r="AA23" i="252"/>
  <c r="Z23" i="252"/>
  <c r="AA22" i="252"/>
  <c r="Z22" i="252"/>
  <c r="AA21" i="252"/>
  <c r="Z21" i="252"/>
  <c r="AA20" i="252"/>
  <c r="Z20" i="252"/>
  <c r="AA19" i="252"/>
  <c r="Z19" i="252"/>
  <c r="AA18" i="252"/>
  <c r="Z18" i="252"/>
  <c r="AA17" i="252"/>
  <c r="Z17" i="252"/>
  <c r="AA16" i="252"/>
  <c r="Z16" i="252"/>
  <c r="AA15" i="252"/>
  <c r="Z15" i="252"/>
  <c r="AA14" i="252"/>
  <c r="Z14" i="252"/>
  <c r="AA13" i="252"/>
  <c r="Z13" i="252"/>
  <c r="AA12" i="252"/>
  <c r="Z12" i="252"/>
  <c r="AA11" i="252"/>
  <c r="Z11" i="252"/>
  <c r="W37" i="252"/>
  <c r="V37" i="252"/>
  <c r="W36" i="252"/>
  <c r="V36" i="252"/>
  <c r="W35" i="252"/>
  <c r="V35" i="252"/>
  <c r="W34" i="252"/>
  <c r="V34" i="252"/>
  <c r="W33" i="252"/>
  <c r="V33" i="252"/>
  <c r="W32" i="252"/>
  <c r="V32" i="252"/>
  <c r="W31" i="252"/>
  <c r="V31" i="252"/>
  <c r="W30" i="252"/>
  <c r="V30" i="252"/>
  <c r="W29" i="252"/>
  <c r="V29" i="252"/>
  <c r="X28" i="252"/>
  <c r="W28" i="252"/>
  <c r="V28" i="252"/>
  <c r="W27" i="252"/>
  <c r="V27" i="252"/>
  <c r="W26" i="252"/>
  <c r="V26" i="252"/>
  <c r="W25" i="252"/>
  <c r="V25" i="252"/>
  <c r="W24" i="252"/>
  <c r="V24" i="252"/>
  <c r="W23" i="252"/>
  <c r="V23" i="252"/>
  <c r="W22" i="252"/>
  <c r="V22" i="252"/>
  <c r="W21" i="252"/>
  <c r="V21" i="252"/>
  <c r="W20" i="252"/>
  <c r="V20" i="252"/>
  <c r="W19" i="252"/>
  <c r="V19" i="252"/>
  <c r="W18" i="252"/>
  <c r="V18" i="252"/>
  <c r="W17" i="252"/>
  <c r="V17" i="252"/>
  <c r="W16" i="252"/>
  <c r="V16" i="252"/>
  <c r="W15" i="252"/>
  <c r="V15" i="252"/>
  <c r="W14" i="252"/>
  <c r="V14" i="252"/>
  <c r="W13" i="252"/>
  <c r="V13" i="252"/>
  <c r="W12" i="252"/>
  <c r="V12" i="252"/>
  <c r="W11" i="252"/>
  <c r="V11" i="252"/>
  <c r="S37" i="252"/>
  <c r="R37" i="252"/>
  <c r="S36" i="252"/>
  <c r="R36" i="252"/>
  <c r="S35" i="252"/>
  <c r="R35" i="252"/>
  <c r="S34" i="252"/>
  <c r="R34" i="252"/>
  <c r="S33" i="252"/>
  <c r="R33" i="252"/>
  <c r="S32" i="252"/>
  <c r="R32" i="252"/>
  <c r="S31" i="252"/>
  <c r="R31" i="252"/>
  <c r="S30" i="252"/>
  <c r="R30" i="252"/>
  <c r="S29" i="252"/>
  <c r="R29" i="252"/>
  <c r="S28" i="252"/>
  <c r="R28" i="252"/>
  <c r="S27" i="252"/>
  <c r="R27" i="252"/>
  <c r="S26" i="252"/>
  <c r="R26" i="252"/>
  <c r="S25" i="252"/>
  <c r="R25" i="252"/>
  <c r="S24" i="252"/>
  <c r="R24" i="252"/>
  <c r="S23" i="252"/>
  <c r="R23" i="252"/>
  <c r="S22" i="252"/>
  <c r="R22" i="252"/>
  <c r="S21" i="252"/>
  <c r="R21" i="252"/>
  <c r="S20" i="252"/>
  <c r="R20" i="252"/>
  <c r="S19" i="252"/>
  <c r="R19" i="252"/>
  <c r="S18" i="252"/>
  <c r="R18" i="252"/>
  <c r="S17" i="252"/>
  <c r="R17" i="252"/>
  <c r="S16" i="252"/>
  <c r="R16" i="252"/>
  <c r="S15" i="252"/>
  <c r="R15" i="252"/>
  <c r="S14" i="252"/>
  <c r="R14" i="252"/>
  <c r="S13" i="252"/>
  <c r="R13" i="252"/>
  <c r="S12" i="252"/>
  <c r="R12" i="252"/>
  <c r="S11" i="252"/>
  <c r="R11" i="252"/>
  <c r="O37" i="252"/>
  <c r="N37" i="252"/>
  <c r="P36" i="252"/>
  <c r="O36" i="252"/>
  <c r="N36" i="252"/>
  <c r="O35" i="252"/>
  <c r="N35" i="252"/>
  <c r="O34" i="252"/>
  <c r="N34" i="252"/>
  <c r="O33" i="252"/>
  <c r="N33" i="252"/>
  <c r="O32" i="252"/>
  <c r="N32" i="252"/>
  <c r="O31" i="252"/>
  <c r="N31" i="252"/>
  <c r="O30" i="252"/>
  <c r="N30" i="252"/>
  <c r="O29" i="252"/>
  <c r="N29" i="252"/>
  <c r="O28" i="252"/>
  <c r="N28" i="252"/>
  <c r="O27" i="252"/>
  <c r="N27" i="252"/>
  <c r="O26" i="252"/>
  <c r="N26" i="252"/>
  <c r="O25" i="252"/>
  <c r="N25" i="252"/>
  <c r="O24" i="252"/>
  <c r="N24" i="252"/>
  <c r="O23" i="252"/>
  <c r="N23" i="252"/>
  <c r="O22" i="252"/>
  <c r="N22" i="252"/>
  <c r="O21" i="252"/>
  <c r="N21" i="252"/>
  <c r="O20" i="252"/>
  <c r="N20" i="252"/>
  <c r="O19" i="252"/>
  <c r="N19" i="252"/>
  <c r="O18" i="252"/>
  <c r="N18" i="252"/>
  <c r="O17" i="252"/>
  <c r="N17" i="252"/>
  <c r="O16" i="252"/>
  <c r="N16" i="252"/>
  <c r="O15" i="252"/>
  <c r="N15" i="252"/>
  <c r="O14" i="252"/>
  <c r="N14" i="252"/>
  <c r="O13" i="252"/>
  <c r="N13" i="252"/>
  <c r="O12" i="252"/>
  <c r="N12" i="252"/>
  <c r="O11" i="252"/>
  <c r="N11" i="252"/>
  <c r="K37" i="252"/>
  <c r="J37" i="252"/>
  <c r="K36" i="252"/>
  <c r="J36" i="252"/>
  <c r="K35" i="252"/>
  <c r="J35" i="252"/>
  <c r="K34" i="252"/>
  <c r="J34" i="252"/>
  <c r="K33" i="252"/>
  <c r="J33" i="252"/>
  <c r="K32" i="252"/>
  <c r="J32" i="252"/>
  <c r="K31" i="252"/>
  <c r="J31" i="252"/>
  <c r="K30" i="252"/>
  <c r="J30" i="252"/>
  <c r="K29" i="252"/>
  <c r="J29" i="252"/>
  <c r="K28" i="252"/>
  <c r="J28" i="252"/>
  <c r="K27" i="252"/>
  <c r="J27" i="252"/>
  <c r="K26" i="252"/>
  <c r="J26" i="252"/>
  <c r="K25" i="252"/>
  <c r="J25" i="252"/>
  <c r="K24" i="252"/>
  <c r="J24" i="252"/>
  <c r="K23" i="252"/>
  <c r="J23" i="252"/>
  <c r="K22" i="252"/>
  <c r="J22" i="252"/>
  <c r="K21" i="252"/>
  <c r="J21" i="252"/>
  <c r="K20" i="252"/>
  <c r="J20" i="252"/>
  <c r="K19" i="252"/>
  <c r="J19" i="252"/>
  <c r="K18" i="252"/>
  <c r="J18" i="252"/>
  <c r="K17" i="252"/>
  <c r="J17" i="252"/>
  <c r="K16" i="252"/>
  <c r="J16" i="252"/>
  <c r="K15" i="252"/>
  <c r="J15" i="252"/>
  <c r="K14" i="252"/>
  <c r="J14" i="252"/>
  <c r="K13" i="252"/>
  <c r="J13" i="252"/>
  <c r="K12" i="252"/>
  <c r="J12" i="252"/>
  <c r="K11" i="252"/>
  <c r="J11" i="252"/>
  <c r="G37" i="252"/>
  <c r="F37" i="252"/>
  <c r="G36" i="252"/>
  <c r="F36" i="252"/>
  <c r="G35" i="252"/>
  <c r="F35" i="252"/>
  <c r="G34" i="252"/>
  <c r="F34" i="252"/>
  <c r="G33" i="252"/>
  <c r="F33" i="252"/>
  <c r="G32" i="252"/>
  <c r="F32" i="252"/>
  <c r="G31" i="252"/>
  <c r="F31" i="252"/>
  <c r="G30" i="252"/>
  <c r="F30" i="252"/>
  <c r="G29" i="252"/>
  <c r="F29" i="252"/>
  <c r="G28" i="252"/>
  <c r="F28" i="252"/>
  <c r="G27" i="252"/>
  <c r="F27" i="252"/>
  <c r="G26" i="252"/>
  <c r="F26" i="252"/>
  <c r="G25" i="252"/>
  <c r="F25" i="252"/>
  <c r="G24" i="252"/>
  <c r="F24" i="252"/>
  <c r="G23" i="252"/>
  <c r="F23" i="252"/>
  <c r="G22" i="252"/>
  <c r="F22" i="252"/>
  <c r="G21" i="252"/>
  <c r="F21" i="252"/>
  <c r="G20" i="252"/>
  <c r="F20" i="252"/>
  <c r="G19" i="252"/>
  <c r="F19" i="252"/>
  <c r="G18" i="252"/>
  <c r="F18" i="252"/>
  <c r="G17" i="252"/>
  <c r="F17" i="252"/>
  <c r="G16" i="252"/>
  <c r="F16" i="252"/>
  <c r="G15" i="252"/>
  <c r="F15" i="252"/>
  <c r="G14" i="252"/>
  <c r="F14" i="252"/>
  <c r="G13" i="252"/>
  <c r="F13" i="252"/>
  <c r="G12" i="252"/>
  <c r="F12" i="252"/>
  <c r="G11" i="252"/>
  <c r="F11" i="252"/>
  <c r="AB73" i="252"/>
  <c r="X73" i="252"/>
  <c r="T73" i="252"/>
  <c r="P73" i="252"/>
  <c r="L73" i="252"/>
  <c r="H73" i="252"/>
  <c r="C73" i="252"/>
  <c r="B73" i="252"/>
  <c r="AB72" i="252"/>
  <c r="AB36" i="252" s="1"/>
  <c r="X72" i="252"/>
  <c r="T72" i="252"/>
  <c r="T36" i="252" s="1"/>
  <c r="P72" i="252"/>
  <c r="L72" i="252"/>
  <c r="H72" i="252"/>
  <c r="C72" i="252"/>
  <c r="B72" i="252"/>
  <c r="AB71" i="252"/>
  <c r="X71" i="252"/>
  <c r="T71" i="252"/>
  <c r="P71" i="252"/>
  <c r="L71" i="252"/>
  <c r="H71" i="252"/>
  <c r="C71" i="252"/>
  <c r="B71" i="252"/>
  <c r="AB70" i="252"/>
  <c r="X70" i="252"/>
  <c r="T70" i="252"/>
  <c r="P70" i="252"/>
  <c r="L70" i="252"/>
  <c r="H70" i="252"/>
  <c r="C70" i="252"/>
  <c r="B70" i="252"/>
  <c r="AB69" i="252"/>
  <c r="X69" i="252"/>
  <c r="T69" i="252"/>
  <c r="P69" i="252"/>
  <c r="L69" i="252"/>
  <c r="H69" i="252"/>
  <c r="C69" i="252"/>
  <c r="B69" i="252"/>
  <c r="AB68" i="252"/>
  <c r="X68" i="252"/>
  <c r="T68" i="252"/>
  <c r="P68" i="252"/>
  <c r="L68" i="252"/>
  <c r="H68" i="252"/>
  <c r="C68" i="252"/>
  <c r="B68" i="252"/>
  <c r="AB67" i="252"/>
  <c r="X67" i="252"/>
  <c r="T67" i="252"/>
  <c r="P67" i="252"/>
  <c r="L67" i="252"/>
  <c r="H67" i="252"/>
  <c r="C67" i="252"/>
  <c r="B67" i="252"/>
  <c r="AB66" i="252"/>
  <c r="X66" i="252"/>
  <c r="T66" i="252"/>
  <c r="P66" i="252"/>
  <c r="L66" i="252"/>
  <c r="H66" i="252"/>
  <c r="C66" i="252"/>
  <c r="B66" i="252"/>
  <c r="AB65" i="252"/>
  <c r="X65" i="252"/>
  <c r="T65" i="252"/>
  <c r="P65" i="252"/>
  <c r="L65" i="252"/>
  <c r="H65" i="252"/>
  <c r="C65" i="252"/>
  <c r="B65" i="252"/>
  <c r="AB64" i="252"/>
  <c r="X64" i="252"/>
  <c r="T64" i="252"/>
  <c r="T28" i="252" s="1"/>
  <c r="P64" i="252"/>
  <c r="L64" i="252"/>
  <c r="H64" i="252"/>
  <c r="C64" i="252"/>
  <c r="B64" i="252"/>
  <c r="AB63" i="252"/>
  <c r="X63" i="252"/>
  <c r="T63" i="252"/>
  <c r="P63" i="252"/>
  <c r="L63" i="252"/>
  <c r="H63" i="252"/>
  <c r="C63" i="252"/>
  <c r="B63" i="252"/>
  <c r="AB62" i="252"/>
  <c r="X62" i="252"/>
  <c r="T62" i="252"/>
  <c r="P62" i="252"/>
  <c r="L62" i="252"/>
  <c r="H62" i="252"/>
  <c r="C62" i="252"/>
  <c r="B62" i="252"/>
  <c r="AB61" i="252"/>
  <c r="X61" i="252"/>
  <c r="T61" i="252"/>
  <c r="P61" i="252"/>
  <c r="L61" i="252"/>
  <c r="H61" i="252"/>
  <c r="C61" i="252"/>
  <c r="B61" i="252"/>
  <c r="D61" i="252" s="1"/>
  <c r="AB60" i="252"/>
  <c r="AB24" i="252" s="1"/>
  <c r="X60" i="252"/>
  <c r="T60" i="252"/>
  <c r="T24" i="252" s="1"/>
  <c r="P60" i="252"/>
  <c r="L60" i="252"/>
  <c r="H60" i="252"/>
  <c r="C60" i="252"/>
  <c r="B60" i="252"/>
  <c r="AB59" i="252"/>
  <c r="X59" i="252"/>
  <c r="T59" i="252"/>
  <c r="P59" i="252"/>
  <c r="L59" i="252"/>
  <c r="H59" i="252"/>
  <c r="C59" i="252"/>
  <c r="B59" i="252"/>
  <c r="AB58" i="252"/>
  <c r="X58" i="252"/>
  <c r="T58" i="252"/>
  <c r="P58" i="252"/>
  <c r="L58" i="252"/>
  <c r="H58" i="252"/>
  <c r="C58" i="252"/>
  <c r="B58" i="252"/>
  <c r="AB57" i="252"/>
  <c r="X57" i="252"/>
  <c r="T57" i="252"/>
  <c r="P57" i="252"/>
  <c r="L57" i="252"/>
  <c r="H57" i="252"/>
  <c r="C57" i="252"/>
  <c r="B57" i="252"/>
  <c r="AB56" i="252"/>
  <c r="X56" i="252"/>
  <c r="T56" i="252"/>
  <c r="P56" i="252"/>
  <c r="L56" i="252"/>
  <c r="L20" i="252" s="1"/>
  <c r="H56" i="252"/>
  <c r="C56" i="252"/>
  <c r="B56" i="252"/>
  <c r="AB55" i="252"/>
  <c r="X55" i="252"/>
  <c r="T55" i="252"/>
  <c r="P55" i="252"/>
  <c r="L55" i="252"/>
  <c r="H55" i="252"/>
  <c r="C55" i="252"/>
  <c r="B55" i="252"/>
  <c r="AB54" i="252"/>
  <c r="X54" i="252"/>
  <c r="T54" i="252"/>
  <c r="P54" i="252"/>
  <c r="L54" i="252"/>
  <c r="H54" i="252"/>
  <c r="C54" i="252"/>
  <c r="B54" i="252"/>
  <c r="AB53" i="252"/>
  <c r="X53" i="252"/>
  <c r="T53" i="252"/>
  <c r="P53" i="252"/>
  <c r="L53" i="252"/>
  <c r="H53" i="252"/>
  <c r="C53" i="252"/>
  <c r="B53" i="252"/>
  <c r="AB52" i="252"/>
  <c r="X52" i="252"/>
  <c r="T52" i="252"/>
  <c r="P52" i="252"/>
  <c r="L52" i="252"/>
  <c r="H52" i="252"/>
  <c r="C52" i="252"/>
  <c r="B52" i="252"/>
  <c r="AB51" i="252"/>
  <c r="X51" i="252"/>
  <c r="T51" i="252"/>
  <c r="P51" i="252"/>
  <c r="L51" i="252"/>
  <c r="H51" i="252"/>
  <c r="C51" i="252"/>
  <c r="B51" i="252"/>
  <c r="AB50" i="252"/>
  <c r="X50" i="252"/>
  <c r="T50" i="252"/>
  <c r="P50" i="252"/>
  <c r="L50" i="252"/>
  <c r="H50" i="252"/>
  <c r="C50" i="252"/>
  <c r="B50" i="252"/>
  <c r="AB49" i="252"/>
  <c r="X49" i="252"/>
  <c r="T49" i="252"/>
  <c r="P49" i="252"/>
  <c r="L49" i="252"/>
  <c r="H49" i="252"/>
  <c r="C49" i="252"/>
  <c r="B49" i="252"/>
  <c r="D49" i="252" s="1"/>
  <c r="AB48" i="252"/>
  <c r="AB12" i="252" s="1"/>
  <c r="X48" i="252"/>
  <c r="T48" i="252"/>
  <c r="P48" i="252"/>
  <c r="L48" i="252"/>
  <c r="H48" i="252"/>
  <c r="C48" i="252"/>
  <c r="B48" i="252"/>
  <c r="AB47" i="252"/>
  <c r="AB45" i="252" s="1"/>
  <c r="X47" i="252"/>
  <c r="T47" i="252"/>
  <c r="P47" i="252"/>
  <c r="L47" i="252"/>
  <c r="H47" i="252"/>
  <c r="C47" i="252"/>
  <c r="B47" i="252"/>
  <c r="AA45" i="252"/>
  <c r="Z45" i="252"/>
  <c r="W45" i="252"/>
  <c r="V45" i="252"/>
  <c r="S45" i="252"/>
  <c r="R45" i="252"/>
  <c r="O45" i="252"/>
  <c r="N45" i="252"/>
  <c r="N9" i="252" s="1"/>
  <c r="K45" i="252"/>
  <c r="J45" i="252"/>
  <c r="G45" i="252"/>
  <c r="F45" i="252"/>
  <c r="AB37" i="251"/>
  <c r="AB37" i="252" s="1"/>
  <c r="X37" i="251"/>
  <c r="X37" i="252" s="1"/>
  <c r="T37" i="251"/>
  <c r="P37" i="251"/>
  <c r="P37" i="252" s="1"/>
  <c r="L37" i="251"/>
  <c r="L37" i="252" s="1"/>
  <c r="H37" i="251"/>
  <c r="H37" i="252" s="1"/>
  <c r="C37" i="251"/>
  <c r="B37" i="251"/>
  <c r="AB36" i="251"/>
  <c r="X36" i="251"/>
  <c r="T36" i="251"/>
  <c r="P36" i="251"/>
  <c r="L36" i="251"/>
  <c r="L36" i="252" s="1"/>
  <c r="H36" i="251"/>
  <c r="H36" i="252" s="1"/>
  <c r="C36" i="251"/>
  <c r="B36" i="251"/>
  <c r="AB35" i="251"/>
  <c r="AB35" i="252" s="1"/>
  <c r="X35" i="251"/>
  <c r="X35" i="252" s="1"/>
  <c r="T35" i="251"/>
  <c r="T35" i="252" s="1"/>
  <c r="P35" i="251"/>
  <c r="P35" i="252" s="1"/>
  <c r="L35" i="251"/>
  <c r="H35" i="251"/>
  <c r="C35" i="251"/>
  <c r="B35" i="251"/>
  <c r="AB34" i="251"/>
  <c r="AB34" i="252" s="1"/>
  <c r="X34" i="251"/>
  <c r="X34" i="252" s="1"/>
  <c r="T34" i="251"/>
  <c r="P34" i="251"/>
  <c r="P34" i="252" s="1"/>
  <c r="L34" i="251"/>
  <c r="L34" i="252" s="1"/>
  <c r="H34" i="251"/>
  <c r="C34" i="251"/>
  <c r="B34" i="251"/>
  <c r="AB33" i="251"/>
  <c r="X33" i="251"/>
  <c r="X33" i="252" s="1"/>
  <c r="T33" i="251"/>
  <c r="P33" i="251"/>
  <c r="P33" i="252" s="1"/>
  <c r="L33" i="251"/>
  <c r="L33" i="252" s="1"/>
  <c r="H33" i="251"/>
  <c r="C33" i="251"/>
  <c r="B33" i="251"/>
  <c r="AB32" i="251"/>
  <c r="AB32" i="252" s="1"/>
  <c r="X32" i="251"/>
  <c r="T32" i="251"/>
  <c r="T32" i="252" s="1"/>
  <c r="P32" i="251"/>
  <c r="L32" i="251"/>
  <c r="H32" i="251"/>
  <c r="C32" i="251"/>
  <c r="B32" i="251"/>
  <c r="AB31" i="251"/>
  <c r="AB31" i="252" s="1"/>
  <c r="X31" i="251"/>
  <c r="X31" i="252" s="1"/>
  <c r="T31" i="251"/>
  <c r="P31" i="251"/>
  <c r="L31" i="251"/>
  <c r="L31" i="252" s="1"/>
  <c r="H31" i="251"/>
  <c r="H31" i="252" s="1"/>
  <c r="C31" i="251"/>
  <c r="C31" i="252" s="1"/>
  <c r="B31" i="251"/>
  <c r="AB30" i="251"/>
  <c r="X30" i="251"/>
  <c r="X30" i="252" s="1"/>
  <c r="T30" i="251"/>
  <c r="P30" i="251"/>
  <c r="L30" i="251"/>
  <c r="L30" i="252" s="1"/>
  <c r="H30" i="251"/>
  <c r="H30" i="252" s="1"/>
  <c r="C30" i="251"/>
  <c r="B30" i="251"/>
  <c r="AB29" i="251"/>
  <c r="AB29" i="252" s="1"/>
  <c r="X29" i="251"/>
  <c r="X29" i="252" s="1"/>
  <c r="T29" i="251"/>
  <c r="T29" i="252" s="1"/>
  <c r="P29" i="251"/>
  <c r="L29" i="251"/>
  <c r="H29" i="251"/>
  <c r="H29" i="252" s="1"/>
  <c r="C29" i="251"/>
  <c r="B29" i="251"/>
  <c r="AB28" i="251"/>
  <c r="X28" i="251"/>
  <c r="T28" i="251"/>
  <c r="P28" i="251"/>
  <c r="L28" i="251"/>
  <c r="H28" i="251"/>
  <c r="H28" i="252" s="1"/>
  <c r="C28" i="251"/>
  <c r="C28" i="252" s="1"/>
  <c r="B28" i="251"/>
  <c r="AB27" i="251"/>
  <c r="X27" i="251"/>
  <c r="X27" i="252" s="1"/>
  <c r="T27" i="251"/>
  <c r="P27" i="251"/>
  <c r="L27" i="251"/>
  <c r="L27" i="252" s="1"/>
  <c r="H27" i="251"/>
  <c r="H27" i="252" s="1"/>
  <c r="C27" i="251"/>
  <c r="B27" i="251"/>
  <c r="AB26" i="251"/>
  <c r="AB26" i="252" s="1"/>
  <c r="X26" i="251"/>
  <c r="X26" i="252" s="1"/>
  <c r="T26" i="251"/>
  <c r="T26" i="252" s="1"/>
  <c r="P26" i="251"/>
  <c r="L26" i="251"/>
  <c r="H26" i="251"/>
  <c r="H26" i="252" s="1"/>
  <c r="C26" i="251"/>
  <c r="B26" i="251"/>
  <c r="AB25" i="251"/>
  <c r="AB25" i="252" s="1"/>
  <c r="X25" i="251"/>
  <c r="X25" i="252" s="1"/>
  <c r="T25" i="251"/>
  <c r="P25" i="251"/>
  <c r="L25" i="251"/>
  <c r="L25" i="252" s="1"/>
  <c r="H25" i="251"/>
  <c r="H25" i="252" s="1"/>
  <c r="C25" i="251"/>
  <c r="C25" i="252" s="1"/>
  <c r="B25" i="251"/>
  <c r="AB24" i="251"/>
  <c r="X24" i="251"/>
  <c r="X24" i="252" s="1"/>
  <c r="T24" i="251"/>
  <c r="P24" i="251"/>
  <c r="L24" i="251"/>
  <c r="H24" i="251"/>
  <c r="C24" i="251"/>
  <c r="B24" i="251"/>
  <c r="AB23" i="251"/>
  <c r="AB23" i="252" s="1"/>
  <c r="X23" i="251"/>
  <c r="X23" i="252" s="1"/>
  <c r="T23" i="251"/>
  <c r="T23" i="252" s="1"/>
  <c r="P23" i="251"/>
  <c r="L23" i="251"/>
  <c r="H23" i="251"/>
  <c r="H23" i="252" s="1"/>
  <c r="C23" i="251"/>
  <c r="B23" i="251"/>
  <c r="AB22" i="251"/>
  <c r="AB22" i="252" s="1"/>
  <c r="X22" i="251"/>
  <c r="X22" i="252" s="1"/>
  <c r="T22" i="251"/>
  <c r="P22" i="251"/>
  <c r="L22" i="251"/>
  <c r="L22" i="252" s="1"/>
  <c r="H22" i="251"/>
  <c r="C22" i="251"/>
  <c r="B22" i="251"/>
  <c r="AB21" i="251"/>
  <c r="X21" i="251"/>
  <c r="X21" i="252" s="1"/>
  <c r="T21" i="251"/>
  <c r="P21" i="251"/>
  <c r="L21" i="251"/>
  <c r="L21" i="252" s="1"/>
  <c r="H21" i="251"/>
  <c r="C21" i="251"/>
  <c r="B21" i="251"/>
  <c r="AB20" i="251"/>
  <c r="X20" i="251"/>
  <c r="T20" i="251"/>
  <c r="P20" i="251"/>
  <c r="L20" i="251"/>
  <c r="H20" i="251"/>
  <c r="C20" i="251"/>
  <c r="B20" i="251"/>
  <c r="AB19" i="251"/>
  <c r="AB19" i="252" s="1"/>
  <c r="X19" i="251"/>
  <c r="X19" i="252" s="1"/>
  <c r="T19" i="251"/>
  <c r="P19" i="251"/>
  <c r="L19" i="251"/>
  <c r="L19" i="252" s="1"/>
  <c r="H19" i="251"/>
  <c r="H19" i="252" s="1"/>
  <c r="C19" i="251"/>
  <c r="C19" i="252" s="1"/>
  <c r="B19" i="251"/>
  <c r="AB18" i="251"/>
  <c r="X18" i="251"/>
  <c r="X18" i="252" s="1"/>
  <c r="T18" i="251"/>
  <c r="P18" i="251"/>
  <c r="L18" i="251"/>
  <c r="L18" i="252" s="1"/>
  <c r="H18" i="251"/>
  <c r="H18" i="252" s="1"/>
  <c r="C18" i="251"/>
  <c r="B18" i="251"/>
  <c r="AB17" i="251"/>
  <c r="AB17" i="252" s="1"/>
  <c r="X17" i="251"/>
  <c r="X17" i="252" s="1"/>
  <c r="T17" i="251"/>
  <c r="T17" i="252" s="1"/>
  <c r="P17" i="251"/>
  <c r="L17" i="251"/>
  <c r="H17" i="251"/>
  <c r="H17" i="252" s="1"/>
  <c r="C17" i="251"/>
  <c r="B17" i="251"/>
  <c r="AB16" i="251"/>
  <c r="AB16" i="252" s="1"/>
  <c r="X16" i="251"/>
  <c r="T16" i="251"/>
  <c r="T16" i="252" s="1"/>
  <c r="P16" i="251"/>
  <c r="L16" i="251"/>
  <c r="H16" i="251"/>
  <c r="C16" i="251"/>
  <c r="B16" i="251"/>
  <c r="AB15" i="251"/>
  <c r="X15" i="251"/>
  <c r="X15" i="252" s="1"/>
  <c r="T15" i="251"/>
  <c r="P15" i="251"/>
  <c r="L15" i="251"/>
  <c r="L15" i="252" s="1"/>
  <c r="H15" i="251"/>
  <c r="H15" i="252" s="1"/>
  <c r="C15" i="251"/>
  <c r="B15" i="251"/>
  <c r="AB14" i="251"/>
  <c r="AB14" i="252" s="1"/>
  <c r="X14" i="251"/>
  <c r="X14" i="252" s="1"/>
  <c r="T14" i="251"/>
  <c r="T14" i="252" s="1"/>
  <c r="P14" i="251"/>
  <c r="L14" i="251"/>
  <c r="H14" i="251"/>
  <c r="C14" i="251"/>
  <c r="B14" i="251"/>
  <c r="AB13" i="251"/>
  <c r="X13" i="251"/>
  <c r="X13" i="252" s="1"/>
  <c r="T13" i="251"/>
  <c r="P13" i="251"/>
  <c r="L13" i="251"/>
  <c r="H13" i="251"/>
  <c r="C13" i="251"/>
  <c r="C13" i="252" s="1"/>
  <c r="B13" i="251"/>
  <c r="AB12" i="251"/>
  <c r="X12" i="251"/>
  <c r="X12" i="252" s="1"/>
  <c r="T12" i="251"/>
  <c r="P12" i="251"/>
  <c r="L12" i="251"/>
  <c r="H12" i="251"/>
  <c r="C12" i="251"/>
  <c r="B12" i="251"/>
  <c r="AB11" i="251"/>
  <c r="AB11" i="252" s="1"/>
  <c r="X11" i="251"/>
  <c r="X11" i="252" s="1"/>
  <c r="T11" i="251"/>
  <c r="T9" i="251" s="1"/>
  <c r="P11" i="251"/>
  <c r="P9" i="251" s="1"/>
  <c r="L11" i="251"/>
  <c r="H11" i="251"/>
  <c r="H11" i="252" s="1"/>
  <c r="C11" i="251"/>
  <c r="B11" i="251"/>
  <c r="AA9" i="251"/>
  <c r="AA9" i="252" s="1"/>
  <c r="Z9" i="251"/>
  <c r="W9" i="251"/>
  <c r="W9" i="252" s="1"/>
  <c r="V9" i="251"/>
  <c r="S9" i="251"/>
  <c r="S9" i="252" s="1"/>
  <c r="R9" i="251"/>
  <c r="R9" i="252" s="1"/>
  <c r="O9" i="251"/>
  <c r="N9" i="251"/>
  <c r="K9" i="251"/>
  <c r="J9" i="251"/>
  <c r="G9" i="251"/>
  <c r="G9" i="252" s="1"/>
  <c r="F9" i="251"/>
  <c r="AB73" i="250"/>
  <c r="AB72" i="250"/>
  <c r="AB71" i="250"/>
  <c r="AB70" i="250"/>
  <c r="AB69" i="250"/>
  <c r="AB68" i="250"/>
  <c r="AB67" i="250"/>
  <c r="AB66" i="250"/>
  <c r="AB65" i="250"/>
  <c r="AB64" i="250"/>
  <c r="AB63" i="250"/>
  <c r="AB62" i="250"/>
  <c r="AB61" i="250"/>
  <c r="AB60" i="250"/>
  <c r="AB59" i="250"/>
  <c r="AB58" i="250"/>
  <c r="AB57" i="250"/>
  <c r="AB56" i="250"/>
  <c r="AB55" i="250"/>
  <c r="AB54" i="250"/>
  <c r="AB53" i="250"/>
  <c r="AB52" i="250"/>
  <c r="AB51" i="250"/>
  <c r="AB50" i="250"/>
  <c r="AB49" i="250"/>
  <c r="AB48" i="250"/>
  <c r="AB47" i="250"/>
  <c r="X73" i="250"/>
  <c r="X72" i="250"/>
  <c r="X71" i="250"/>
  <c r="X70" i="250"/>
  <c r="X34" i="250" s="1"/>
  <c r="X69" i="250"/>
  <c r="X68" i="250"/>
  <c r="X67" i="250"/>
  <c r="X66" i="250"/>
  <c r="X65" i="250"/>
  <c r="X64" i="250"/>
  <c r="X63" i="250"/>
  <c r="X62" i="250"/>
  <c r="X61" i="250"/>
  <c r="X60" i="250"/>
  <c r="X59" i="250"/>
  <c r="X58" i="250"/>
  <c r="X22" i="250" s="1"/>
  <c r="X57" i="250"/>
  <c r="X56" i="250"/>
  <c r="X20" i="250" s="1"/>
  <c r="X55" i="250"/>
  <c r="X54" i="250"/>
  <c r="X53" i="250"/>
  <c r="X52" i="250"/>
  <c r="X51" i="250"/>
  <c r="X50" i="250"/>
  <c r="X49" i="250"/>
  <c r="X48" i="250"/>
  <c r="X47" i="250"/>
  <c r="T73" i="250"/>
  <c r="T72" i="250"/>
  <c r="T71" i="250"/>
  <c r="T70" i="250"/>
  <c r="T34" i="250" s="1"/>
  <c r="T69" i="250"/>
  <c r="T68" i="250"/>
  <c r="T67" i="250"/>
  <c r="T66" i="250"/>
  <c r="T30" i="250" s="1"/>
  <c r="T65" i="250"/>
  <c r="T64" i="250"/>
  <c r="T63" i="250"/>
  <c r="T62" i="250"/>
  <c r="T61" i="250"/>
  <c r="T60" i="250"/>
  <c r="T59" i="250"/>
  <c r="T58" i="250"/>
  <c r="T22" i="250" s="1"/>
  <c r="T57" i="250"/>
  <c r="T56" i="250"/>
  <c r="T55" i="250"/>
  <c r="T54" i="250"/>
  <c r="T18" i="250" s="1"/>
  <c r="T53" i="250"/>
  <c r="T52" i="250"/>
  <c r="T51" i="250"/>
  <c r="T50" i="250"/>
  <c r="T49" i="250"/>
  <c r="T48" i="250"/>
  <c r="T47" i="250"/>
  <c r="T11" i="250" s="1"/>
  <c r="P73" i="250"/>
  <c r="P72" i="250"/>
  <c r="P71" i="250"/>
  <c r="P70" i="250"/>
  <c r="P34" i="250" s="1"/>
  <c r="P69" i="250"/>
  <c r="P68" i="250"/>
  <c r="P67" i="250"/>
  <c r="P66" i="250"/>
  <c r="P65" i="250"/>
  <c r="P64" i="250"/>
  <c r="P63" i="250"/>
  <c r="P62" i="250"/>
  <c r="P26" i="250" s="1"/>
  <c r="P61" i="250"/>
  <c r="P60" i="250"/>
  <c r="P59" i="250"/>
  <c r="P58" i="250"/>
  <c r="P22" i="250" s="1"/>
  <c r="P57" i="250"/>
  <c r="P56" i="250"/>
  <c r="P55" i="250"/>
  <c r="P54" i="250"/>
  <c r="P53" i="250"/>
  <c r="P52" i="250"/>
  <c r="P45" i="250" s="1"/>
  <c r="P51" i="250"/>
  <c r="P50" i="250"/>
  <c r="P14" i="250" s="1"/>
  <c r="P49" i="250"/>
  <c r="P48" i="250"/>
  <c r="P47" i="250"/>
  <c r="L73" i="250"/>
  <c r="L72" i="250"/>
  <c r="L71" i="250"/>
  <c r="L70" i="250"/>
  <c r="L69" i="250"/>
  <c r="L68" i="250"/>
  <c r="L67" i="250"/>
  <c r="L66" i="250"/>
  <c r="L65" i="250"/>
  <c r="L64" i="250"/>
  <c r="L63" i="250"/>
  <c r="L62" i="250"/>
  <c r="L61" i="250"/>
  <c r="L60" i="250"/>
  <c r="L59" i="250"/>
  <c r="L58" i="250"/>
  <c r="L57" i="250"/>
  <c r="L56" i="250"/>
  <c r="L55" i="250"/>
  <c r="L19" i="250" s="1"/>
  <c r="L54" i="250"/>
  <c r="L53" i="250"/>
  <c r="L52" i="250"/>
  <c r="L51" i="250"/>
  <c r="L50" i="250"/>
  <c r="L49" i="250"/>
  <c r="L48" i="250"/>
  <c r="L47" i="250"/>
  <c r="H48" i="250"/>
  <c r="H49" i="250"/>
  <c r="H50" i="250"/>
  <c r="H51" i="250"/>
  <c r="H15" i="250" s="1"/>
  <c r="H52" i="250"/>
  <c r="H53" i="250"/>
  <c r="H54" i="250"/>
  <c r="H55" i="250"/>
  <c r="H56" i="250"/>
  <c r="H57" i="250"/>
  <c r="H21" i="250" s="1"/>
  <c r="H58" i="250"/>
  <c r="H59" i="250"/>
  <c r="H60" i="250"/>
  <c r="H61" i="250"/>
  <c r="H62" i="250"/>
  <c r="H63" i="250"/>
  <c r="H27" i="250" s="1"/>
  <c r="H64" i="250"/>
  <c r="H65" i="250"/>
  <c r="H66" i="250"/>
  <c r="H67" i="250"/>
  <c r="H68" i="250"/>
  <c r="H69" i="250"/>
  <c r="H70" i="250"/>
  <c r="H71" i="250"/>
  <c r="H72" i="250"/>
  <c r="H73" i="250"/>
  <c r="H47" i="250"/>
  <c r="H45" i="250" s="1"/>
  <c r="AB37" i="250"/>
  <c r="AA37" i="250"/>
  <c r="Z37" i="250"/>
  <c r="AB36" i="250"/>
  <c r="AA36" i="250"/>
  <c r="Z36" i="250"/>
  <c r="AA35" i="250"/>
  <c r="Z35" i="250"/>
  <c r="AA34" i="250"/>
  <c r="Z34" i="250"/>
  <c r="AA33" i="250"/>
  <c r="Z33" i="250"/>
  <c r="AA32" i="250"/>
  <c r="Z32" i="250"/>
  <c r="AA31" i="250"/>
  <c r="Z31" i="250"/>
  <c r="AA30" i="250"/>
  <c r="Z30" i="250"/>
  <c r="AB29" i="250"/>
  <c r="AA29" i="250"/>
  <c r="Z29" i="250"/>
  <c r="AB28" i="250"/>
  <c r="AA28" i="250"/>
  <c r="Z28" i="250"/>
  <c r="AA27" i="250"/>
  <c r="Z27" i="250"/>
  <c r="AA26" i="250"/>
  <c r="Z26" i="250"/>
  <c r="AB25" i="250"/>
  <c r="AA25" i="250"/>
  <c r="Z25" i="250"/>
  <c r="AB24" i="250"/>
  <c r="AA24" i="250"/>
  <c r="Z24" i="250"/>
  <c r="AA23" i="250"/>
  <c r="Z23" i="250"/>
  <c r="AA22" i="250"/>
  <c r="Z22" i="250"/>
  <c r="AA21" i="250"/>
  <c r="Z21" i="250"/>
  <c r="AA20" i="250"/>
  <c r="Z20" i="250"/>
  <c r="AA19" i="250"/>
  <c r="Z19" i="250"/>
  <c r="AA18" i="250"/>
  <c r="Z18" i="250"/>
  <c r="AA17" i="250"/>
  <c r="Z17" i="250"/>
  <c r="AB16" i="250"/>
  <c r="AA16" i="250"/>
  <c r="Z16" i="250"/>
  <c r="AA15" i="250"/>
  <c r="Z15" i="250"/>
  <c r="AA14" i="250"/>
  <c r="Z14" i="250"/>
  <c r="AA13" i="250"/>
  <c r="Z13" i="250"/>
  <c r="AA12" i="250"/>
  <c r="Z12" i="250"/>
  <c r="AB11" i="250"/>
  <c r="AA11" i="250"/>
  <c r="Z11" i="250"/>
  <c r="W37" i="250"/>
  <c r="V37" i="250"/>
  <c r="W36" i="250"/>
  <c r="V36" i="250"/>
  <c r="W35" i="250"/>
  <c r="V35" i="250"/>
  <c r="W34" i="250"/>
  <c r="V34" i="250"/>
  <c r="X33" i="250"/>
  <c r="W33" i="250"/>
  <c r="V33" i="250"/>
  <c r="W32" i="250"/>
  <c r="V32" i="250"/>
  <c r="X31" i="250"/>
  <c r="W31" i="250"/>
  <c r="V31" i="250"/>
  <c r="W30" i="250"/>
  <c r="V30" i="250"/>
  <c r="W29" i="250"/>
  <c r="V29" i="250"/>
  <c r="X28" i="250"/>
  <c r="W28" i="250"/>
  <c r="V28" i="250"/>
  <c r="W27" i="250"/>
  <c r="V27" i="250"/>
  <c r="W26" i="250"/>
  <c r="V26" i="250"/>
  <c r="W25" i="250"/>
  <c r="V25" i="250"/>
  <c r="W24" i="250"/>
  <c r="V24" i="250"/>
  <c r="W23" i="250"/>
  <c r="V23" i="250"/>
  <c r="W22" i="250"/>
  <c r="V22" i="250"/>
  <c r="W21" i="250"/>
  <c r="V21" i="250"/>
  <c r="W20" i="250"/>
  <c r="V20" i="250"/>
  <c r="X19" i="250"/>
  <c r="W19" i="250"/>
  <c r="V19" i="250"/>
  <c r="W18" i="250"/>
  <c r="V18" i="250"/>
  <c r="W17" i="250"/>
  <c r="V17" i="250"/>
  <c r="W16" i="250"/>
  <c r="V16" i="250"/>
  <c r="X15" i="250"/>
  <c r="W15" i="250"/>
  <c r="V15" i="250"/>
  <c r="W14" i="250"/>
  <c r="V14" i="250"/>
  <c r="W13" i="250"/>
  <c r="V13" i="250"/>
  <c r="W12" i="250"/>
  <c r="V12" i="250"/>
  <c r="W11" i="250"/>
  <c r="V11" i="250"/>
  <c r="T37" i="250"/>
  <c r="S37" i="250"/>
  <c r="R37" i="250"/>
  <c r="S36" i="250"/>
  <c r="R36" i="250"/>
  <c r="S35" i="250"/>
  <c r="R35" i="250"/>
  <c r="S34" i="250"/>
  <c r="R34" i="250"/>
  <c r="T33" i="250"/>
  <c r="S33" i="250"/>
  <c r="R33" i="250"/>
  <c r="T32" i="250"/>
  <c r="S32" i="250"/>
  <c r="R32" i="250"/>
  <c r="S31" i="250"/>
  <c r="R31" i="250"/>
  <c r="S30" i="250"/>
  <c r="R30" i="250"/>
  <c r="S29" i="250"/>
  <c r="R29" i="250"/>
  <c r="S28" i="250"/>
  <c r="R28" i="250"/>
  <c r="S27" i="250"/>
  <c r="R27" i="250"/>
  <c r="S26" i="250"/>
  <c r="R26" i="250"/>
  <c r="S25" i="250"/>
  <c r="R25" i="250"/>
  <c r="S24" i="250"/>
  <c r="R24" i="250"/>
  <c r="T23" i="250"/>
  <c r="S23" i="250"/>
  <c r="R23" i="250"/>
  <c r="S22" i="250"/>
  <c r="R22" i="250"/>
  <c r="S21" i="250"/>
  <c r="R21" i="250"/>
  <c r="S20" i="250"/>
  <c r="R20" i="250"/>
  <c r="S19" i="250"/>
  <c r="R19" i="250"/>
  <c r="S18" i="250"/>
  <c r="R18" i="250"/>
  <c r="T17" i="250"/>
  <c r="S17" i="250"/>
  <c r="R17" i="250"/>
  <c r="S16" i="250"/>
  <c r="R16" i="250"/>
  <c r="S15" i="250"/>
  <c r="R15" i="250"/>
  <c r="S14" i="250"/>
  <c r="R14" i="250"/>
  <c r="S13" i="250"/>
  <c r="R13" i="250"/>
  <c r="S12" i="250"/>
  <c r="R12" i="250"/>
  <c r="S11" i="250"/>
  <c r="R11" i="250"/>
  <c r="P37" i="250"/>
  <c r="O37" i="250"/>
  <c r="N37" i="250"/>
  <c r="P36" i="250"/>
  <c r="O36" i="250"/>
  <c r="N36" i="250"/>
  <c r="O35" i="250"/>
  <c r="N35" i="250"/>
  <c r="O34" i="250"/>
  <c r="N34" i="250"/>
  <c r="P33" i="250"/>
  <c r="O33" i="250"/>
  <c r="N33" i="250"/>
  <c r="P32" i="250"/>
  <c r="O32" i="250"/>
  <c r="N32" i="250"/>
  <c r="O31" i="250"/>
  <c r="N31" i="250"/>
  <c r="O30" i="250"/>
  <c r="N30" i="250"/>
  <c r="O29" i="250"/>
  <c r="N29" i="250"/>
  <c r="O28" i="250"/>
  <c r="N28" i="250"/>
  <c r="O27" i="250"/>
  <c r="N27" i="250"/>
  <c r="O26" i="250"/>
  <c r="N26" i="250"/>
  <c r="O25" i="250"/>
  <c r="N25" i="250"/>
  <c r="O24" i="250"/>
  <c r="N24" i="250"/>
  <c r="O23" i="250"/>
  <c r="N23" i="250"/>
  <c r="O22" i="250"/>
  <c r="N22" i="250"/>
  <c r="P21" i="250"/>
  <c r="O21" i="250"/>
  <c r="N21" i="250"/>
  <c r="O20" i="250"/>
  <c r="N20" i="250"/>
  <c r="O19" i="250"/>
  <c r="N19" i="250"/>
  <c r="O18" i="250"/>
  <c r="N18" i="250"/>
  <c r="O17" i="250"/>
  <c r="N17" i="250"/>
  <c r="O16" i="250"/>
  <c r="N16" i="250"/>
  <c r="O15" i="250"/>
  <c r="N15" i="250"/>
  <c r="O14" i="250"/>
  <c r="N14" i="250"/>
  <c r="P13" i="250"/>
  <c r="O13" i="250"/>
  <c r="N13" i="250"/>
  <c r="P12" i="250"/>
  <c r="O12" i="250"/>
  <c r="N12" i="250"/>
  <c r="O11" i="250"/>
  <c r="N11" i="250"/>
  <c r="K37" i="250"/>
  <c r="J37" i="250"/>
  <c r="L36" i="250"/>
  <c r="K36" i="250"/>
  <c r="J36" i="250"/>
  <c r="K35" i="250"/>
  <c r="J35" i="250"/>
  <c r="K34" i="250"/>
  <c r="J34" i="250"/>
  <c r="K33" i="250"/>
  <c r="J33" i="250"/>
  <c r="K32" i="250"/>
  <c r="J32" i="250"/>
  <c r="K31" i="250"/>
  <c r="J31" i="250"/>
  <c r="K30" i="250"/>
  <c r="J30" i="250"/>
  <c r="K29" i="250"/>
  <c r="J29" i="250"/>
  <c r="L28" i="250"/>
  <c r="K28" i="250"/>
  <c r="J28" i="250"/>
  <c r="K27" i="250"/>
  <c r="J27" i="250"/>
  <c r="L26" i="250"/>
  <c r="K26" i="250"/>
  <c r="J26" i="250"/>
  <c r="L25" i="250"/>
  <c r="K25" i="250"/>
  <c r="J25" i="250"/>
  <c r="L24" i="250"/>
  <c r="K24" i="250"/>
  <c r="J24" i="250"/>
  <c r="K23" i="250"/>
  <c r="J23" i="250"/>
  <c r="K22" i="250"/>
  <c r="J22" i="250"/>
  <c r="K21" i="250"/>
  <c r="J21" i="250"/>
  <c r="K20" i="250"/>
  <c r="J20" i="250"/>
  <c r="K19" i="250"/>
  <c r="J19" i="250"/>
  <c r="K18" i="250"/>
  <c r="J18" i="250"/>
  <c r="L17" i="250"/>
  <c r="K17" i="250"/>
  <c r="J17" i="250"/>
  <c r="L16" i="250"/>
  <c r="K16" i="250"/>
  <c r="J16" i="250"/>
  <c r="K15" i="250"/>
  <c r="J15" i="250"/>
  <c r="K14" i="250"/>
  <c r="J14" i="250"/>
  <c r="L13" i="250"/>
  <c r="K13" i="250"/>
  <c r="J13" i="250"/>
  <c r="L12" i="250"/>
  <c r="K12" i="250"/>
  <c r="J12" i="250"/>
  <c r="K11" i="250"/>
  <c r="J11" i="250"/>
  <c r="G37" i="250"/>
  <c r="F37" i="250"/>
  <c r="G36" i="250"/>
  <c r="F36" i="250"/>
  <c r="G35" i="250"/>
  <c r="F35" i="250"/>
  <c r="H34" i="250"/>
  <c r="G34" i="250"/>
  <c r="F34" i="250"/>
  <c r="H33" i="250"/>
  <c r="G33" i="250"/>
  <c r="F33" i="250"/>
  <c r="H32" i="250"/>
  <c r="G32" i="250"/>
  <c r="F32" i="250"/>
  <c r="G31" i="250"/>
  <c r="F31" i="250"/>
  <c r="H30" i="250"/>
  <c r="G30" i="250"/>
  <c r="F30" i="250"/>
  <c r="G29" i="250"/>
  <c r="F29" i="250"/>
  <c r="G28" i="250"/>
  <c r="F28" i="250"/>
  <c r="G27" i="250"/>
  <c r="F27" i="250"/>
  <c r="G26" i="250"/>
  <c r="F26" i="250"/>
  <c r="G25" i="250"/>
  <c r="F25" i="250"/>
  <c r="G24" i="250"/>
  <c r="F24" i="250"/>
  <c r="G23" i="250"/>
  <c r="F23" i="250"/>
  <c r="H22" i="250"/>
  <c r="G22" i="250"/>
  <c r="F22" i="250"/>
  <c r="G21" i="250"/>
  <c r="F21" i="250"/>
  <c r="G20" i="250"/>
  <c r="F20" i="250"/>
  <c r="G19" i="250"/>
  <c r="F19" i="250"/>
  <c r="H18" i="250"/>
  <c r="G18" i="250"/>
  <c r="F18" i="250"/>
  <c r="H17" i="250"/>
  <c r="G17" i="250"/>
  <c r="F17" i="250"/>
  <c r="G16" i="250"/>
  <c r="F16" i="250"/>
  <c r="G15" i="250"/>
  <c r="F15" i="250"/>
  <c r="G14" i="250"/>
  <c r="F14" i="250"/>
  <c r="G13" i="250"/>
  <c r="F13" i="250"/>
  <c r="G12" i="250"/>
  <c r="F12" i="250"/>
  <c r="G11" i="250"/>
  <c r="F11" i="250"/>
  <c r="C73" i="250"/>
  <c r="B73" i="250"/>
  <c r="C72" i="250"/>
  <c r="B72" i="250"/>
  <c r="C71" i="250"/>
  <c r="B71" i="250"/>
  <c r="C70" i="250"/>
  <c r="B70" i="250"/>
  <c r="C69" i="250"/>
  <c r="B69" i="250"/>
  <c r="C68" i="250"/>
  <c r="B68" i="250"/>
  <c r="C67" i="250"/>
  <c r="B67" i="250"/>
  <c r="C66" i="250"/>
  <c r="B66" i="250"/>
  <c r="C65" i="250"/>
  <c r="B65" i="250"/>
  <c r="C64" i="250"/>
  <c r="B64" i="250"/>
  <c r="C63" i="250"/>
  <c r="B63" i="250"/>
  <c r="C62" i="250"/>
  <c r="B62" i="250"/>
  <c r="C61" i="250"/>
  <c r="B61" i="250"/>
  <c r="C60" i="250"/>
  <c r="B60" i="250"/>
  <c r="C59" i="250"/>
  <c r="B59" i="250"/>
  <c r="C58" i="250"/>
  <c r="B58" i="250"/>
  <c r="C57" i="250"/>
  <c r="B57" i="250"/>
  <c r="C56" i="250"/>
  <c r="B56" i="250"/>
  <c r="C55" i="250"/>
  <c r="B55" i="250"/>
  <c r="C54" i="250"/>
  <c r="B54" i="250"/>
  <c r="C53" i="250"/>
  <c r="B53" i="250"/>
  <c r="C52" i="250"/>
  <c r="B52" i="250"/>
  <c r="C51" i="250"/>
  <c r="B51" i="250"/>
  <c r="C50" i="250"/>
  <c r="B50" i="250"/>
  <c r="C49" i="250"/>
  <c r="B49" i="250"/>
  <c r="C48" i="250"/>
  <c r="B48" i="250"/>
  <c r="C47" i="250"/>
  <c r="B47" i="250"/>
  <c r="AA45" i="250"/>
  <c r="Z45" i="250"/>
  <c r="W45" i="250"/>
  <c r="V45" i="250"/>
  <c r="S45" i="250"/>
  <c r="R45" i="250"/>
  <c r="O45" i="250"/>
  <c r="N45" i="250"/>
  <c r="K45" i="250"/>
  <c r="J45" i="250"/>
  <c r="G45" i="250"/>
  <c r="F45" i="250"/>
  <c r="AB37" i="95"/>
  <c r="AB36" i="95"/>
  <c r="AB35" i="95"/>
  <c r="AB35" i="250" s="1"/>
  <c r="AB34" i="95"/>
  <c r="AB33" i="95"/>
  <c r="AB33" i="250" s="1"/>
  <c r="AB32" i="95"/>
  <c r="AB32" i="250" s="1"/>
  <c r="AB31" i="95"/>
  <c r="AB31" i="250" s="1"/>
  <c r="AB30" i="95"/>
  <c r="AB29" i="95"/>
  <c r="AB28" i="95"/>
  <c r="AB27" i="95"/>
  <c r="AB27" i="250" s="1"/>
  <c r="AB26" i="95"/>
  <c r="AB25" i="95"/>
  <c r="AB24" i="95"/>
  <c r="AB23" i="95"/>
  <c r="AB23" i="250" s="1"/>
  <c r="AB22" i="95"/>
  <c r="AB21" i="95"/>
  <c r="AB21" i="250" s="1"/>
  <c r="AB20" i="95"/>
  <c r="AB20" i="250" s="1"/>
  <c r="AB19" i="95"/>
  <c r="AB19" i="250" s="1"/>
  <c r="AB18" i="95"/>
  <c r="AB17" i="95"/>
  <c r="AB17" i="250" s="1"/>
  <c r="AB16" i="95"/>
  <c r="AB15" i="95"/>
  <c r="AB15" i="250" s="1"/>
  <c r="AB14" i="95"/>
  <c r="AB13" i="95"/>
  <c r="AB13" i="250" s="1"/>
  <c r="AB12" i="95"/>
  <c r="AB12" i="250" s="1"/>
  <c r="AB11" i="95"/>
  <c r="X37" i="95"/>
  <c r="X36" i="95"/>
  <c r="X36" i="250" s="1"/>
  <c r="X35" i="95"/>
  <c r="X35" i="250" s="1"/>
  <c r="X34" i="95"/>
  <c r="X33" i="95"/>
  <c r="X32" i="95"/>
  <c r="X32" i="250" s="1"/>
  <c r="X31" i="95"/>
  <c r="X30" i="95"/>
  <c r="X29" i="95"/>
  <c r="X28" i="95"/>
  <c r="X27" i="95"/>
  <c r="X27" i="250" s="1"/>
  <c r="X26" i="95"/>
  <c r="X25" i="95"/>
  <c r="X24" i="95"/>
  <c r="X24" i="250" s="1"/>
  <c r="X23" i="95"/>
  <c r="X23" i="250" s="1"/>
  <c r="X22" i="95"/>
  <c r="X21" i="95"/>
  <c r="X20" i="95"/>
  <c r="X19" i="95"/>
  <c r="X18" i="95"/>
  <c r="X17" i="95"/>
  <c r="X17" i="250" s="1"/>
  <c r="X16" i="95"/>
  <c r="X16" i="250" s="1"/>
  <c r="X15" i="95"/>
  <c r="X14" i="95"/>
  <c r="X13" i="95"/>
  <c r="X12" i="95"/>
  <c r="X12" i="250" s="1"/>
  <c r="X11" i="95"/>
  <c r="X11" i="250" s="1"/>
  <c r="T37" i="95"/>
  <c r="T36" i="95"/>
  <c r="T35" i="95"/>
  <c r="T35" i="250" s="1"/>
  <c r="T34" i="95"/>
  <c r="T33" i="95"/>
  <c r="T32" i="95"/>
  <c r="T31" i="95"/>
  <c r="T31" i="250" s="1"/>
  <c r="T30" i="95"/>
  <c r="T29" i="95"/>
  <c r="T29" i="250" s="1"/>
  <c r="T28" i="95"/>
  <c r="T27" i="95"/>
  <c r="T27" i="250" s="1"/>
  <c r="T26" i="95"/>
  <c r="T25" i="95"/>
  <c r="T25" i="250" s="1"/>
  <c r="T24" i="95"/>
  <c r="T23" i="95"/>
  <c r="T22" i="95"/>
  <c r="T21" i="95"/>
  <c r="T21" i="250" s="1"/>
  <c r="T20" i="95"/>
  <c r="T19" i="95"/>
  <c r="T18" i="95"/>
  <c r="T17" i="95"/>
  <c r="T16" i="95"/>
  <c r="T16" i="250" s="1"/>
  <c r="T15" i="95"/>
  <c r="T15" i="250" s="1"/>
  <c r="T14" i="95"/>
  <c r="T13" i="95"/>
  <c r="T13" i="250" s="1"/>
  <c r="T12" i="95"/>
  <c r="T11" i="95"/>
  <c r="P37" i="95"/>
  <c r="P36" i="95"/>
  <c r="P35" i="95"/>
  <c r="P34" i="95"/>
  <c r="P33" i="95"/>
  <c r="P32" i="95"/>
  <c r="P31" i="95"/>
  <c r="P31" i="250" s="1"/>
  <c r="P30" i="95"/>
  <c r="P29" i="95"/>
  <c r="P29" i="250" s="1"/>
  <c r="P28" i="95"/>
  <c r="P28" i="250" s="1"/>
  <c r="P27" i="95"/>
  <c r="P26" i="95"/>
  <c r="P25" i="95"/>
  <c r="P25" i="250" s="1"/>
  <c r="P24" i="95"/>
  <c r="P24" i="250" s="1"/>
  <c r="P23" i="95"/>
  <c r="P22" i="95"/>
  <c r="P21" i="95"/>
  <c r="P20" i="95"/>
  <c r="P20" i="250" s="1"/>
  <c r="P19" i="95"/>
  <c r="P18" i="95"/>
  <c r="P17" i="95"/>
  <c r="P17" i="250" s="1"/>
  <c r="P16" i="95"/>
  <c r="P16" i="250" s="1"/>
  <c r="P15" i="95"/>
  <c r="P15" i="250" s="1"/>
  <c r="P14" i="95"/>
  <c r="P13" i="95"/>
  <c r="P12" i="95"/>
  <c r="P11" i="95"/>
  <c r="L37" i="95"/>
  <c r="L37" i="250" s="1"/>
  <c r="L36" i="95"/>
  <c r="L35" i="95"/>
  <c r="L34" i="95"/>
  <c r="L33" i="95"/>
  <c r="L33" i="250" s="1"/>
  <c r="L32" i="95"/>
  <c r="L32" i="250" s="1"/>
  <c r="L31" i="95"/>
  <c r="L30" i="95"/>
  <c r="L29" i="95"/>
  <c r="L29" i="250" s="1"/>
  <c r="L28" i="95"/>
  <c r="L27" i="95"/>
  <c r="L26" i="95"/>
  <c r="L25" i="95"/>
  <c r="L24" i="95"/>
  <c r="L23" i="95"/>
  <c r="L22" i="95"/>
  <c r="L22" i="250" s="1"/>
  <c r="L21" i="95"/>
  <c r="L21" i="250" s="1"/>
  <c r="L20" i="95"/>
  <c r="L20" i="250" s="1"/>
  <c r="L19" i="95"/>
  <c r="L18" i="95"/>
  <c r="L18" i="250" s="1"/>
  <c r="L17" i="95"/>
  <c r="L16" i="95"/>
  <c r="L15" i="95"/>
  <c r="L14" i="95"/>
  <c r="L14" i="250" s="1"/>
  <c r="L13" i="95"/>
  <c r="L12" i="95"/>
  <c r="L11" i="95"/>
  <c r="H12" i="95"/>
  <c r="H12" i="250" s="1"/>
  <c r="H13" i="95"/>
  <c r="H13" i="250" s="1"/>
  <c r="H14" i="95"/>
  <c r="H14" i="250" s="1"/>
  <c r="H15" i="95"/>
  <c r="H16" i="95"/>
  <c r="H16" i="250" s="1"/>
  <c r="H17" i="95"/>
  <c r="H18" i="95"/>
  <c r="H19" i="95"/>
  <c r="H20" i="95"/>
  <c r="H20" i="250" s="1"/>
  <c r="H21" i="95"/>
  <c r="H22" i="95"/>
  <c r="H23" i="95"/>
  <c r="H24" i="95"/>
  <c r="H24" i="250" s="1"/>
  <c r="H25" i="95"/>
  <c r="H25" i="250" s="1"/>
  <c r="H26" i="95"/>
  <c r="H26" i="250" s="1"/>
  <c r="H27" i="95"/>
  <c r="H28" i="95"/>
  <c r="H28" i="250" s="1"/>
  <c r="H29" i="95"/>
  <c r="H29" i="250" s="1"/>
  <c r="H30" i="95"/>
  <c r="H31" i="95"/>
  <c r="H32" i="95"/>
  <c r="H33" i="95"/>
  <c r="H34" i="95"/>
  <c r="H35" i="95"/>
  <c r="H36" i="95"/>
  <c r="H36" i="250" s="1"/>
  <c r="H37" i="95"/>
  <c r="H37" i="250" s="1"/>
  <c r="H11" i="95"/>
  <c r="H11" i="250" s="1"/>
  <c r="AB63" i="68"/>
  <c r="AB62" i="68"/>
  <c r="AB59" i="68"/>
  <c r="AB58" i="68"/>
  <c r="AB57" i="68"/>
  <c r="X63" i="68"/>
  <c r="X62" i="68"/>
  <c r="X61" i="68" s="1"/>
  <c r="X35" i="68" s="1"/>
  <c r="X59" i="68"/>
  <c r="X33" i="68" s="1"/>
  <c r="X58" i="68"/>
  <c r="X57" i="68"/>
  <c r="X31" i="68" s="1"/>
  <c r="T63" i="68"/>
  <c r="T37" i="68" s="1"/>
  <c r="T62" i="68"/>
  <c r="T61" i="68" s="1"/>
  <c r="T35" i="68" s="1"/>
  <c r="T59" i="68"/>
  <c r="T58" i="68"/>
  <c r="T57" i="68"/>
  <c r="P63" i="68"/>
  <c r="P62" i="68"/>
  <c r="P59" i="68"/>
  <c r="P58" i="68"/>
  <c r="P57" i="68"/>
  <c r="P31" i="68" s="1"/>
  <c r="L63" i="68"/>
  <c r="L37" i="68" s="1"/>
  <c r="L62" i="68"/>
  <c r="L36" i="68" s="1"/>
  <c r="L59" i="68"/>
  <c r="L33" i="68" s="1"/>
  <c r="L58" i="68"/>
  <c r="L57" i="68"/>
  <c r="H63" i="68"/>
  <c r="H62" i="68"/>
  <c r="H58" i="68"/>
  <c r="H59" i="68"/>
  <c r="H57" i="68"/>
  <c r="AA37" i="68"/>
  <c r="Z37" i="68"/>
  <c r="AB36" i="68"/>
  <c r="AA36" i="68"/>
  <c r="Z36" i="68"/>
  <c r="AA33" i="68"/>
  <c r="Z33" i="68"/>
  <c r="AA32" i="68"/>
  <c r="Z32" i="68"/>
  <c r="AA31" i="68"/>
  <c r="Z31" i="68"/>
  <c r="X37" i="68"/>
  <c r="W37" i="68"/>
  <c r="V37" i="68"/>
  <c r="X36" i="68"/>
  <c r="W36" i="68"/>
  <c r="V36" i="68"/>
  <c r="W33" i="68"/>
  <c r="V33" i="68"/>
  <c r="W32" i="68"/>
  <c r="V32" i="68"/>
  <c r="W31" i="68"/>
  <c r="V31" i="68"/>
  <c r="S37" i="68"/>
  <c r="R37" i="68"/>
  <c r="S36" i="68"/>
  <c r="R36" i="68"/>
  <c r="S33" i="68"/>
  <c r="R33" i="68"/>
  <c r="S32" i="68"/>
  <c r="R32" i="68"/>
  <c r="T31" i="68"/>
  <c r="S31" i="68"/>
  <c r="R31" i="68"/>
  <c r="O37" i="68"/>
  <c r="N37" i="68"/>
  <c r="O36" i="68"/>
  <c r="N36" i="68"/>
  <c r="O33" i="68"/>
  <c r="N33" i="68"/>
  <c r="P32" i="68"/>
  <c r="O32" i="68"/>
  <c r="N32" i="68"/>
  <c r="O31" i="68"/>
  <c r="N31" i="68"/>
  <c r="K37" i="68"/>
  <c r="J37" i="68"/>
  <c r="K36" i="68"/>
  <c r="J36" i="68"/>
  <c r="K33" i="68"/>
  <c r="J33" i="68"/>
  <c r="K32" i="68"/>
  <c r="J32" i="68"/>
  <c r="K31" i="68"/>
  <c r="J31" i="68"/>
  <c r="G37" i="68"/>
  <c r="F37" i="68"/>
  <c r="G36" i="68"/>
  <c r="F36" i="68"/>
  <c r="G33" i="68"/>
  <c r="F33" i="68"/>
  <c r="H32" i="68"/>
  <c r="G32" i="68"/>
  <c r="F32" i="68"/>
  <c r="G31" i="68"/>
  <c r="F31" i="68"/>
  <c r="Z10" i="68"/>
  <c r="AA10" i="68"/>
  <c r="Z11" i="68"/>
  <c r="AA11" i="68"/>
  <c r="Z12" i="68"/>
  <c r="AA12" i="68"/>
  <c r="AB21" i="68"/>
  <c r="AB37" i="68" s="1"/>
  <c r="AB20" i="68"/>
  <c r="AB19" i="68" s="1"/>
  <c r="AB17" i="68"/>
  <c r="AB16" i="68"/>
  <c r="AB32" i="68" s="1"/>
  <c r="AB15" i="68"/>
  <c r="AB31" i="68" s="1"/>
  <c r="X21" i="68"/>
  <c r="X20" i="68"/>
  <c r="X19" i="68" s="1"/>
  <c r="X17" i="68"/>
  <c r="X16" i="68"/>
  <c r="X32" i="68" s="1"/>
  <c r="X15" i="68"/>
  <c r="T21" i="68"/>
  <c r="T20" i="68"/>
  <c r="T19" i="68" s="1"/>
  <c r="T17" i="68"/>
  <c r="T16" i="68"/>
  <c r="T32" i="68" s="1"/>
  <c r="T15" i="68"/>
  <c r="P21" i="68"/>
  <c r="P37" i="68" s="1"/>
  <c r="P20" i="68"/>
  <c r="P17" i="68"/>
  <c r="P16" i="68"/>
  <c r="P15" i="68"/>
  <c r="L21" i="68"/>
  <c r="L20" i="68"/>
  <c r="L19" i="68" s="1"/>
  <c r="L17" i="68"/>
  <c r="L16" i="68"/>
  <c r="L32" i="68" s="1"/>
  <c r="L15" i="68"/>
  <c r="H21" i="68"/>
  <c r="H37" i="68" s="1"/>
  <c r="H20" i="68"/>
  <c r="H36" i="68" s="1"/>
  <c r="H17" i="68"/>
  <c r="H33" i="68" s="1"/>
  <c r="H16" i="68"/>
  <c r="H15" i="68"/>
  <c r="T26" i="250" l="1"/>
  <c r="D22" i="251"/>
  <c r="AB61" i="68"/>
  <c r="AB35" i="68" s="1"/>
  <c r="AE56" i="253"/>
  <c r="P30" i="250"/>
  <c r="L30" i="250"/>
  <c r="P27" i="250"/>
  <c r="T12" i="250"/>
  <c r="T24" i="250"/>
  <c r="T36" i="250"/>
  <c r="X21" i="250"/>
  <c r="AB18" i="250"/>
  <c r="AB30" i="250"/>
  <c r="L11" i="252"/>
  <c r="L14" i="252"/>
  <c r="AB15" i="252"/>
  <c r="L17" i="252"/>
  <c r="AB18" i="252"/>
  <c r="AB21" i="252"/>
  <c r="L23" i="252"/>
  <c r="L26" i="252"/>
  <c r="AB27" i="252"/>
  <c r="L29" i="252"/>
  <c r="AB30" i="252"/>
  <c r="L32" i="252"/>
  <c r="AB33" i="252"/>
  <c r="L35" i="252"/>
  <c r="H32" i="252"/>
  <c r="X36" i="252"/>
  <c r="L9" i="257"/>
  <c r="T28" i="250"/>
  <c r="AB22" i="250"/>
  <c r="H31" i="68"/>
  <c r="P33" i="68"/>
  <c r="D57" i="250"/>
  <c r="H35" i="250"/>
  <c r="H23" i="250"/>
  <c r="L11" i="250"/>
  <c r="L35" i="250"/>
  <c r="X14" i="250"/>
  <c r="X26" i="250"/>
  <c r="V9" i="252"/>
  <c r="L16" i="252"/>
  <c r="AB20" i="252"/>
  <c r="L28" i="252"/>
  <c r="H9" i="257"/>
  <c r="T9" i="255"/>
  <c r="H16" i="252"/>
  <c r="X20" i="252"/>
  <c r="X32" i="252"/>
  <c r="P61" i="68"/>
  <c r="T19" i="250"/>
  <c r="T13" i="252"/>
  <c r="C15" i="252"/>
  <c r="C18" i="252"/>
  <c r="T19" i="252"/>
  <c r="C21" i="252"/>
  <c r="T22" i="252"/>
  <c r="T25" i="252"/>
  <c r="C30" i="252"/>
  <c r="T31" i="252"/>
  <c r="T34" i="252"/>
  <c r="T37" i="252"/>
  <c r="D51" i="252"/>
  <c r="P16" i="252"/>
  <c r="D60" i="252"/>
  <c r="P28" i="252"/>
  <c r="D72" i="252"/>
  <c r="D37" i="257"/>
  <c r="AD58" i="253"/>
  <c r="AE57" i="253"/>
  <c r="AF57" i="253" s="1"/>
  <c r="P18" i="250"/>
  <c r="P19" i="250"/>
  <c r="Z9" i="252"/>
  <c r="AB9" i="255"/>
  <c r="AD57" i="253"/>
  <c r="P32" i="252"/>
  <c r="X37" i="250"/>
  <c r="L45" i="250"/>
  <c r="P11" i="250"/>
  <c r="P23" i="250"/>
  <c r="P35" i="250"/>
  <c r="T20" i="250"/>
  <c r="X29" i="250"/>
  <c r="AB14" i="250"/>
  <c r="AB26" i="250"/>
  <c r="H12" i="252"/>
  <c r="X16" i="252"/>
  <c r="H24" i="252"/>
  <c r="L9" i="255"/>
  <c r="D34" i="255"/>
  <c r="P9" i="255"/>
  <c r="T20" i="252"/>
  <c r="L34" i="250"/>
  <c r="X13" i="250"/>
  <c r="X25" i="250"/>
  <c r="AB34" i="250"/>
  <c r="T36" i="68"/>
  <c r="D65" i="250"/>
  <c r="H19" i="250"/>
  <c r="L15" i="250"/>
  <c r="L27" i="250"/>
  <c r="X18" i="250"/>
  <c r="X30" i="250"/>
  <c r="F9" i="252"/>
  <c r="L12" i="252"/>
  <c r="L45" i="252"/>
  <c r="L24" i="252"/>
  <c r="AB28" i="252"/>
  <c r="D25" i="257"/>
  <c r="V25" i="253"/>
  <c r="L35" i="253"/>
  <c r="D20" i="257"/>
  <c r="P20" i="252"/>
  <c r="P19" i="68"/>
  <c r="L31" i="68"/>
  <c r="T33" i="68"/>
  <c r="J9" i="252"/>
  <c r="C14" i="252"/>
  <c r="T15" i="252"/>
  <c r="C17" i="252"/>
  <c r="T18" i="252"/>
  <c r="C20" i="252"/>
  <c r="T21" i="252"/>
  <c r="C23" i="252"/>
  <c r="C26" i="252"/>
  <c r="T27" i="252"/>
  <c r="C29" i="252"/>
  <c r="T30" i="252"/>
  <c r="C32" i="252"/>
  <c r="T33" i="252"/>
  <c r="D35" i="251"/>
  <c r="P12" i="252"/>
  <c r="D50" i="252"/>
  <c r="P24" i="252"/>
  <c r="D62" i="252"/>
  <c r="D68" i="252"/>
  <c r="D13" i="255"/>
  <c r="D27" i="257"/>
  <c r="D28" i="257"/>
  <c r="D29" i="257"/>
  <c r="D24" i="257"/>
  <c r="D36" i="257"/>
  <c r="D23" i="257"/>
  <c r="D31" i="257"/>
  <c r="D22" i="257"/>
  <c r="D11" i="257"/>
  <c r="D13" i="257"/>
  <c r="D14" i="257"/>
  <c r="T9" i="257"/>
  <c r="D16" i="257"/>
  <c r="D21" i="257"/>
  <c r="D18" i="257"/>
  <c r="D35" i="257"/>
  <c r="D17" i="257"/>
  <c r="D30" i="257"/>
  <c r="D15" i="257"/>
  <c r="D45" i="257"/>
  <c r="D26" i="257"/>
  <c r="D19" i="257"/>
  <c r="D33" i="257"/>
  <c r="C9" i="257"/>
  <c r="D19" i="255"/>
  <c r="D32" i="255"/>
  <c r="X9" i="255"/>
  <c r="D14" i="255"/>
  <c r="D30" i="255"/>
  <c r="D35" i="255"/>
  <c r="D22" i="255"/>
  <c r="D25" i="255"/>
  <c r="D17" i="255"/>
  <c r="D33" i="255"/>
  <c r="D45" i="255"/>
  <c r="B9" i="255"/>
  <c r="D28" i="255"/>
  <c r="D21" i="255"/>
  <c r="D12" i="255"/>
  <c r="D20" i="255"/>
  <c r="C9" i="255"/>
  <c r="AA25" i="253"/>
  <c r="C35" i="253"/>
  <c r="B35" i="253"/>
  <c r="D61" i="253"/>
  <c r="D37" i="253"/>
  <c r="X30" i="253"/>
  <c r="C51" i="253"/>
  <c r="R25" i="253"/>
  <c r="C28" i="253"/>
  <c r="T26" i="253"/>
  <c r="D54" i="253"/>
  <c r="B30" i="253"/>
  <c r="P28" i="253"/>
  <c r="C27" i="253"/>
  <c r="K25" i="253"/>
  <c r="D53" i="253"/>
  <c r="F25" i="253"/>
  <c r="D56" i="253"/>
  <c r="D32" i="253"/>
  <c r="P9" i="253"/>
  <c r="D31" i="253"/>
  <c r="D14" i="253"/>
  <c r="D52" i="253"/>
  <c r="B51" i="253"/>
  <c r="P9" i="257"/>
  <c r="D9" i="256"/>
  <c r="H9" i="255"/>
  <c r="X26" i="253"/>
  <c r="X9" i="253"/>
  <c r="X25" i="253" s="1"/>
  <c r="T25" i="253"/>
  <c r="S25" i="253"/>
  <c r="B27" i="253"/>
  <c r="D11" i="253"/>
  <c r="X9" i="257"/>
  <c r="D12" i="253"/>
  <c r="D28" i="253" s="1"/>
  <c r="B28" i="253"/>
  <c r="D19" i="253"/>
  <c r="D36" i="253"/>
  <c r="AB27" i="253"/>
  <c r="AB9" i="253"/>
  <c r="AB25" i="253" s="1"/>
  <c r="H9" i="253"/>
  <c r="H25" i="253" s="1"/>
  <c r="H26" i="253"/>
  <c r="O25" i="253"/>
  <c r="P25" i="253"/>
  <c r="B26" i="253"/>
  <c r="D10" i="253"/>
  <c r="B9" i="253"/>
  <c r="D11" i="255"/>
  <c r="D9" i="254"/>
  <c r="L27" i="253"/>
  <c r="L9" i="253"/>
  <c r="L25" i="253" s="1"/>
  <c r="C26" i="253"/>
  <c r="C9" i="253"/>
  <c r="J25" i="253"/>
  <c r="H30" i="253"/>
  <c r="T45" i="252"/>
  <c r="T9" i="252" s="1"/>
  <c r="B35" i="252"/>
  <c r="T12" i="252"/>
  <c r="D48" i="252"/>
  <c r="D52" i="252"/>
  <c r="D56" i="252"/>
  <c r="D59" i="252"/>
  <c r="D67" i="252"/>
  <c r="P45" i="252"/>
  <c r="P9" i="252" s="1"/>
  <c r="O9" i="252"/>
  <c r="P11" i="252"/>
  <c r="P13" i="252"/>
  <c r="P14" i="252"/>
  <c r="P15" i="252"/>
  <c r="P17" i="252"/>
  <c r="P18" i="252"/>
  <c r="P19" i="252"/>
  <c r="B21" i="252"/>
  <c r="P21" i="252"/>
  <c r="B22" i="252"/>
  <c r="P22" i="252"/>
  <c r="B23" i="252"/>
  <c r="P23" i="252"/>
  <c r="P25" i="252"/>
  <c r="P26" i="252"/>
  <c r="P27" i="252"/>
  <c r="P29" i="252"/>
  <c r="B30" i="252"/>
  <c r="P30" i="252"/>
  <c r="B31" i="252"/>
  <c r="P31" i="252"/>
  <c r="B15" i="252"/>
  <c r="D53" i="252"/>
  <c r="D54" i="252"/>
  <c r="D55" i="252"/>
  <c r="D57" i="252"/>
  <c r="C11" i="252"/>
  <c r="C33" i="252"/>
  <c r="C34" i="252"/>
  <c r="C36" i="252"/>
  <c r="D63" i="252"/>
  <c r="D64" i="252"/>
  <c r="K9" i="252"/>
  <c r="D47" i="252"/>
  <c r="B11" i="252"/>
  <c r="B27" i="252"/>
  <c r="B45" i="252"/>
  <c r="D65" i="252"/>
  <c r="D66" i="252"/>
  <c r="C16" i="252"/>
  <c r="C24" i="252"/>
  <c r="C37" i="252"/>
  <c r="D58" i="252"/>
  <c r="D22" i="252" s="1"/>
  <c r="D69" i="252"/>
  <c r="D70" i="252"/>
  <c r="D71" i="252"/>
  <c r="D35" i="252" s="1"/>
  <c r="H13" i="252"/>
  <c r="H20" i="252"/>
  <c r="H21" i="252"/>
  <c r="H22" i="252"/>
  <c r="H33" i="252"/>
  <c r="H34" i="252"/>
  <c r="H35" i="252"/>
  <c r="C45" i="252"/>
  <c r="D73" i="252"/>
  <c r="AB9" i="251"/>
  <c r="AB9" i="252" s="1"/>
  <c r="AB13" i="252"/>
  <c r="X9" i="251"/>
  <c r="T11" i="252"/>
  <c r="D24" i="251"/>
  <c r="D24" i="252" s="1"/>
  <c r="D25" i="251"/>
  <c r="D25" i="252" s="1"/>
  <c r="D26" i="251"/>
  <c r="D28" i="251"/>
  <c r="D29" i="251"/>
  <c r="D29" i="252" s="1"/>
  <c r="D32" i="251"/>
  <c r="D33" i="251"/>
  <c r="D37" i="251"/>
  <c r="D37" i="252" s="1"/>
  <c r="C22" i="252"/>
  <c r="D27" i="251"/>
  <c r="D27" i="252" s="1"/>
  <c r="D34" i="251"/>
  <c r="L9" i="251"/>
  <c r="D30" i="251"/>
  <c r="D30" i="252" s="1"/>
  <c r="B29" i="252"/>
  <c r="D12" i="251"/>
  <c r="D13" i="251"/>
  <c r="D13" i="252" s="1"/>
  <c r="D14" i="251"/>
  <c r="D16" i="251"/>
  <c r="D16" i="252" s="1"/>
  <c r="D17" i="251"/>
  <c r="D19" i="251"/>
  <c r="D20" i="251"/>
  <c r="D20" i="252" s="1"/>
  <c r="D21" i="251"/>
  <c r="D21" i="252" s="1"/>
  <c r="B37" i="252"/>
  <c r="B17" i="252"/>
  <c r="L13" i="252"/>
  <c r="B25" i="252"/>
  <c r="D11" i="251"/>
  <c r="C9" i="251"/>
  <c r="C9" i="252" s="1"/>
  <c r="D18" i="251"/>
  <c r="D23" i="251"/>
  <c r="D31" i="251"/>
  <c r="C35" i="252"/>
  <c r="B34" i="252"/>
  <c r="C27" i="252"/>
  <c r="B26" i="252"/>
  <c r="B18" i="252"/>
  <c r="B14" i="252"/>
  <c r="H9" i="251"/>
  <c r="D15" i="251"/>
  <c r="D15" i="252" s="1"/>
  <c r="D36" i="251"/>
  <c r="D36" i="252" s="1"/>
  <c r="B19" i="252"/>
  <c r="C12" i="252"/>
  <c r="H14" i="252"/>
  <c r="B33" i="252"/>
  <c r="B13" i="252"/>
  <c r="B36" i="252"/>
  <c r="B32" i="252"/>
  <c r="B28" i="252"/>
  <c r="B24" i="252"/>
  <c r="B20" i="252"/>
  <c r="B16" i="252"/>
  <c r="B12" i="252"/>
  <c r="H45" i="252"/>
  <c r="X45" i="252"/>
  <c r="B9" i="251"/>
  <c r="H31" i="250"/>
  <c r="L23" i="250"/>
  <c r="L31" i="250"/>
  <c r="AB33" i="68"/>
  <c r="AB45" i="250"/>
  <c r="D73" i="250"/>
  <c r="T45" i="250"/>
  <c r="D50" i="250"/>
  <c r="D71" i="250"/>
  <c r="D49" i="250"/>
  <c r="D52" i="250"/>
  <c r="C45" i="250"/>
  <c r="D68" i="250"/>
  <c r="D55" i="250"/>
  <c r="D63" i="250"/>
  <c r="D58" i="250"/>
  <c r="D62" i="250"/>
  <c r="D66" i="250"/>
  <c r="X45" i="250"/>
  <c r="T14" i="250"/>
  <c r="D51" i="250"/>
  <c r="D53" i="250"/>
  <c r="D56" i="250"/>
  <c r="D67" i="250"/>
  <c r="D69" i="250"/>
  <c r="D72" i="250"/>
  <c r="D60" i="250"/>
  <c r="D48" i="250"/>
  <c r="D54" i="250"/>
  <c r="D59" i="250"/>
  <c r="D61" i="250"/>
  <c r="D64" i="250"/>
  <c r="D70" i="250"/>
  <c r="D47" i="250"/>
  <c r="B45" i="250"/>
  <c r="L61" i="68"/>
  <c r="L35" i="68" s="1"/>
  <c r="P36" i="68"/>
  <c r="L9" i="252" l="1"/>
  <c r="P35" i="68"/>
  <c r="AF56" i="253"/>
  <c r="AE58" i="253"/>
  <c r="AF58" i="253" s="1"/>
  <c r="D17" i="252"/>
  <c r="D32" i="252"/>
  <c r="D35" i="253"/>
  <c r="D18" i="252"/>
  <c r="D14" i="252"/>
  <c r="D11" i="252"/>
  <c r="D26" i="252"/>
  <c r="D9" i="257"/>
  <c r="D9" i="255"/>
  <c r="C25" i="253"/>
  <c r="D27" i="253"/>
  <c r="D51" i="253"/>
  <c r="D30" i="253"/>
  <c r="B25" i="253"/>
  <c r="D9" i="253"/>
  <c r="D26" i="253"/>
  <c r="D31" i="252"/>
  <c r="D12" i="252"/>
  <c r="X9" i="252"/>
  <c r="D28" i="252"/>
  <c r="D23" i="252"/>
  <c r="D45" i="252"/>
  <c r="D19" i="252"/>
  <c r="B9" i="252"/>
  <c r="D34" i="252"/>
  <c r="D33" i="252"/>
  <c r="H9" i="252"/>
  <c r="D9" i="251"/>
  <c r="D45" i="250"/>
  <c r="D25" i="253" l="1"/>
  <c r="D9" i="252"/>
  <c r="C63" i="68" l="1"/>
  <c r="B63" i="68"/>
  <c r="C62" i="68"/>
  <c r="B62" i="68"/>
  <c r="AA61" i="68"/>
  <c r="Z61" i="68"/>
  <c r="W61" i="68"/>
  <c r="V61" i="68"/>
  <c r="S61" i="68"/>
  <c r="R61" i="68"/>
  <c r="O61" i="68"/>
  <c r="N61" i="68"/>
  <c r="K61" i="68"/>
  <c r="J61" i="68"/>
  <c r="H61" i="68"/>
  <c r="G61" i="68"/>
  <c r="F61" i="68"/>
  <c r="C59" i="68"/>
  <c r="B59" i="68"/>
  <c r="C58" i="68"/>
  <c r="B58" i="68"/>
  <c r="C57" i="68"/>
  <c r="B57" i="68"/>
  <c r="AB56" i="68"/>
  <c r="AA56" i="68"/>
  <c r="Z56" i="68"/>
  <c r="X56" i="68"/>
  <c r="W56" i="68"/>
  <c r="V56" i="68"/>
  <c r="T56" i="68"/>
  <c r="S56" i="68"/>
  <c r="R56" i="68"/>
  <c r="P56" i="68"/>
  <c r="O56" i="68"/>
  <c r="N56" i="68"/>
  <c r="L56" i="68"/>
  <c r="K56" i="68"/>
  <c r="J56" i="68"/>
  <c r="H56" i="68"/>
  <c r="G56" i="68"/>
  <c r="F56" i="68"/>
  <c r="AB54" i="68"/>
  <c r="AA54" i="68"/>
  <c r="AA28" i="68" s="1"/>
  <c r="Z54" i="68"/>
  <c r="Z28" i="68" s="1"/>
  <c r="X54" i="68"/>
  <c r="W54" i="68"/>
  <c r="V54" i="68"/>
  <c r="T54" i="68"/>
  <c r="S54" i="68"/>
  <c r="R54" i="68"/>
  <c r="P54" i="68"/>
  <c r="O54" i="68"/>
  <c r="N54" i="68"/>
  <c r="L54" i="68"/>
  <c r="K54" i="68"/>
  <c r="J54" i="68"/>
  <c r="H54" i="68"/>
  <c r="G54" i="68"/>
  <c r="F54" i="68"/>
  <c r="AB53" i="68"/>
  <c r="AA53" i="68"/>
  <c r="AA27" i="68" s="1"/>
  <c r="Z53" i="68"/>
  <c r="X53" i="68"/>
  <c r="W53" i="68"/>
  <c r="V53" i="68"/>
  <c r="T53" i="68"/>
  <c r="S53" i="68"/>
  <c r="R53" i="68"/>
  <c r="P53" i="68"/>
  <c r="O53" i="68"/>
  <c r="N53" i="68"/>
  <c r="L53" i="68"/>
  <c r="K53" i="68"/>
  <c r="J53" i="68"/>
  <c r="H53" i="68"/>
  <c r="G53" i="68"/>
  <c r="F53" i="68"/>
  <c r="AB52" i="68"/>
  <c r="AA52" i="68"/>
  <c r="Z52" i="68"/>
  <c r="Z26" i="68" s="1"/>
  <c r="X52" i="68"/>
  <c r="W52" i="68"/>
  <c r="V52" i="68"/>
  <c r="T52" i="68"/>
  <c r="S52" i="68"/>
  <c r="R52" i="68"/>
  <c r="P52" i="68"/>
  <c r="O52" i="68"/>
  <c r="N52" i="68"/>
  <c r="L52" i="68"/>
  <c r="K52" i="68"/>
  <c r="J52" i="68"/>
  <c r="H52" i="68"/>
  <c r="G52" i="68"/>
  <c r="F52" i="68"/>
  <c r="W51" i="68"/>
  <c r="P59" i="1"/>
  <c r="P62" i="1"/>
  <c r="L62" i="1"/>
  <c r="H62" i="1"/>
  <c r="D62" i="1" s="1"/>
  <c r="C62" i="1"/>
  <c r="B62" i="1"/>
  <c r="P61" i="1"/>
  <c r="P57" i="1" s="1"/>
  <c r="P55" i="1" s="1"/>
  <c r="L61" i="1"/>
  <c r="H61" i="1"/>
  <c r="C61" i="1"/>
  <c r="B61" i="1"/>
  <c r="P60" i="1"/>
  <c r="L60" i="1"/>
  <c r="H60" i="1"/>
  <c r="C60" i="1"/>
  <c r="B60" i="1"/>
  <c r="L59" i="1"/>
  <c r="H59" i="1"/>
  <c r="C59" i="1"/>
  <c r="B59" i="1"/>
  <c r="L58" i="1"/>
  <c r="D58" i="1" s="1"/>
  <c r="C58" i="1"/>
  <c r="B58" i="1"/>
  <c r="O57" i="1"/>
  <c r="O55" i="1" s="1"/>
  <c r="N57" i="1"/>
  <c r="N55" i="1" s="1"/>
  <c r="K57" i="1"/>
  <c r="K55" i="1" s="1"/>
  <c r="J57" i="1"/>
  <c r="J55" i="1" s="1"/>
  <c r="G57" i="1"/>
  <c r="G55" i="1" s="1"/>
  <c r="F57" i="1"/>
  <c r="F55" i="1" s="1"/>
  <c r="B61" i="68" l="1"/>
  <c r="D63" i="68"/>
  <c r="C61" i="68"/>
  <c r="AB51" i="68"/>
  <c r="Z51" i="68"/>
  <c r="Z27" i="68"/>
  <c r="AA51" i="68"/>
  <c r="AA26" i="68"/>
  <c r="V51" i="68"/>
  <c r="C54" i="68"/>
  <c r="S51" i="68"/>
  <c r="R51" i="68"/>
  <c r="B56" i="68"/>
  <c r="C53" i="68"/>
  <c r="K51" i="68"/>
  <c r="B53" i="68"/>
  <c r="D53" i="68" s="1"/>
  <c r="X51" i="68"/>
  <c r="T51" i="68"/>
  <c r="P51" i="68"/>
  <c r="L51" i="68"/>
  <c r="H51" i="68"/>
  <c r="G51" i="68"/>
  <c r="B54" i="68"/>
  <c r="D59" i="68"/>
  <c r="D58" i="68"/>
  <c r="F51" i="68"/>
  <c r="D57" i="68"/>
  <c r="C56" i="68"/>
  <c r="N51" i="68"/>
  <c r="B52" i="68"/>
  <c r="D62" i="68"/>
  <c r="J51" i="68"/>
  <c r="O51" i="68"/>
  <c r="C52" i="68"/>
  <c r="D61" i="1"/>
  <c r="D60" i="1"/>
  <c r="B57" i="1"/>
  <c r="B55" i="1" s="1"/>
  <c r="D59" i="1"/>
  <c r="C57" i="1"/>
  <c r="C55" i="1" s="1"/>
  <c r="L57" i="1"/>
  <c r="L55" i="1" s="1"/>
  <c r="H57" i="1"/>
  <c r="H55" i="1" s="1"/>
  <c r="AD57" i="68" l="1"/>
  <c r="AD56" i="68"/>
  <c r="D61" i="68"/>
  <c r="D54" i="68"/>
  <c r="D56" i="68"/>
  <c r="C51" i="68"/>
  <c r="D52" i="68"/>
  <c r="B51" i="68"/>
  <c r="D57" i="1"/>
  <c r="D55" i="1" s="1"/>
  <c r="D51" i="68" l="1"/>
  <c r="B12" i="54" l="1"/>
  <c r="B13" i="54"/>
  <c r="B14" i="54"/>
  <c r="B15" i="54"/>
  <c r="B16" i="54"/>
  <c r="B17" i="54"/>
  <c r="B18" i="54"/>
  <c r="B19" i="54"/>
  <c r="B20" i="54"/>
  <c r="B21" i="54"/>
  <c r="B22" i="54"/>
  <c r="B23" i="54"/>
  <c r="B24" i="54"/>
  <c r="B25" i="54"/>
  <c r="B26" i="54"/>
  <c r="B27" i="54"/>
  <c r="B28" i="54"/>
  <c r="B29" i="54"/>
  <c r="B30" i="54"/>
  <c r="B31" i="54"/>
  <c r="B32" i="54"/>
  <c r="B33" i="54"/>
  <c r="B34" i="54"/>
  <c r="B35" i="54"/>
  <c r="B36" i="54"/>
  <c r="B37" i="54"/>
  <c r="B11" i="54"/>
  <c r="C37" i="95" l="1"/>
  <c r="C37" i="250" s="1"/>
  <c r="B37" i="95"/>
  <c r="B37" i="250" s="1"/>
  <c r="C36" i="95"/>
  <c r="C36" i="250" s="1"/>
  <c r="B36" i="95"/>
  <c r="B36" i="250" s="1"/>
  <c r="C35" i="95"/>
  <c r="C35" i="250" s="1"/>
  <c r="B35" i="95"/>
  <c r="C34" i="95"/>
  <c r="C34" i="250" s="1"/>
  <c r="B34" i="95"/>
  <c r="B34" i="250" s="1"/>
  <c r="C33" i="95"/>
  <c r="C33" i="250" s="1"/>
  <c r="B33" i="95"/>
  <c r="B33" i="250" s="1"/>
  <c r="C32" i="95"/>
  <c r="C32" i="250" s="1"/>
  <c r="B32" i="95"/>
  <c r="B32" i="250" s="1"/>
  <c r="C31" i="95"/>
  <c r="C31" i="250" s="1"/>
  <c r="B31" i="95"/>
  <c r="B31" i="250" s="1"/>
  <c r="C30" i="95"/>
  <c r="C30" i="250" s="1"/>
  <c r="B30" i="95"/>
  <c r="B30" i="250" s="1"/>
  <c r="C29" i="95"/>
  <c r="C29" i="250" s="1"/>
  <c r="B29" i="95"/>
  <c r="B29" i="250" s="1"/>
  <c r="C28" i="95"/>
  <c r="C28" i="250" s="1"/>
  <c r="B28" i="95"/>
  <c r="B28" i="250" s="1"/>
  <c r="C27" i="95"/>
  <c r="C27" i="250" s="1"/>
  <c r="B27" i="95"/>
  <c r="B27" i="250" s="1"/>
  <c r="C26" i="95"/>
  <c r="C26" i="250" s="1"/>
  <c r="B26" i="95"/>
  <c r="B26" i="250" s="1"/>
  <c r="C25" i="95"/>
  <c r="C25" i="250" s="1"/>
  <c r="B25" i="95"/>
  <c r="B25" i="250" s="1"/>
  <c r="C24" i="95"/>
  <c r="C24" i="250" s="1"/>
  <c r="B24" i="95"/>
  <c r="B24" i="250" s="1"/>
  <c r="C23" i="95"/>
  <c r="C23" i="250" s="1"/>
  <c r="B23" i="95"/>
  <c r="B23" i="250" s="1"/>
  <c r="C22" i="95"/>
  <c r="C22" i="250" s="1"/>
  <c r="B22" i="95"/>
  <c r="B22" i="250" s="1"/>
  <c r="C21" i="95"/>
  <c r="C21" i="250" s="1"/>
  <c r="B21" i="95"/>
  <c r="B21" i="250" s="1"/>
  <c r="C20" i="95"/>
  <c r="C20" i="250" s="1"/>
  <c r="B20" i="95"/>
  <c r="B20" i="250" s="1"/>
  <c r="C19" i="95"/>
  <c r="C19" i="250" s="1"/>
  <c r="B19" i="95"/>
  <c r="C18" i="95"/>
  <c r="C18" i="250" s="1"/>
  <c r="B18" i="95"/>
  <c r="B18" i="250" s="1"/>
  <c r="C17" i="95"/>
  <c r="C17" i="250" s="1"/>
  <c r="B17" i="95"/>
  <c r="B17" i="250" s="1"/>
  <c r="C16" i="95"/>
  <c r="C16" i="250" s="1"/>
  <c r="B16" i="95"/>
  <c r="B16" i="250" s="1"/>
  <c r="C15" i="95"/>
  <c r="C15" i="250" s="1"/>
  <c r="B15" i="95"/>
  <c r="B15" i="250" s="1"/>
  <c r="C14" i="95"/>
  <c r="C14" i="250" s="1"/>
  <c r="B14" i="95"/>
  <c r="B14" i="250" s="1"/>
  <c r="C13" i="95"/>
  <c r="C13" i="250" s="1"/>
  <c r="B13" i="95"/>
  <c r="B13" i="250" s="1"/>
  <c r="C12" i="95"/>
  <c r="C12" i="250" s="1"/>
  <c r="B12" i="95"/>
  <c r="B12" i="250" s="1"/>
  <c r="C11" i="95"/>
  <c r="C11" i="250" s="1"/>
  <c r="B11" i="95"/>
  <c r="B11" i="250" s="1"/>
  <c r="AB9" i="95"/>
  <c r="AB9" i="250" s="1"/>
  <c r="AA9" i="95"/>
  <c r="AA9" i="250" s="1"/>
  <c r="Z9" i="95"/>
  <c r="Z9" i="250" s="1"/>
  <c r="X9" i="95"/>
  <c r="X9" i="250" s="1"/>
  <c r="W9" i="95"/>
  <c r="W9" i="250" s="1"/>
  <c r="V9" i="95"/>
  <c r="V9" i="250" s="1"/>
  <c r="T9" i="95"/>
  <c r="T9" i="250" s="1"/>
  <c r="S9" i="95"/>
  <c r="S9" i="250" s="1"/>
  <c r="R9" i="95"/>
  <c r="R9" i="250" s="1"/>
  <c r="P9" i="95"/>
  <c r="P9" i="250" s="1"/>
  <c r="O9" i="95"/>
  <c r="O9" i="250" s="1"/>
  <c r="N9" i="95"/>
  <c r="N9" i="250" s="1"/>
  <c r="L9" i="95"/>
  <c r="L9" i="250" s="1"/>
  <c r="K9" i="95"/>
  <c r="K9" i="250" s="1"/>
  <c r="J9" i="95"/>
  <c r="J9" i="250" s="1"/>
  <c r="H9" i="95"/>
  <c r="H9" i="250" s="1"/>
  <c r="G9" i="95"/>
  <c r="G9" i="250" s="1"/>
  <c r="F9" i="95"/>
  <c r="F9" i="250" s="1"/>
  <c r="D35" i="95" l="1"/>
  <c r="D35" i="250" s="1"/>
  <c r="B35" i="250"/>
  <c r="D19" i="95"/>
  <c r="D19" i="250" s="1"/>
  <c r="B19" i="250"/>
  <c r="D31" i="95"/>
  <c r="D31" i="250" s="1"/>
  <c r="D15" i="95"/>
  <c r="D15" i="250" s="1"/>
  <c r="D23" i="95"/>
  <c r="D23" i="250" s="1"/>
  <c r="D27" i="95"/>
  <c r="D27" i="250" s="1"/>
  <c r="D12" i="95"/>
  <c r="D12" i="250" s="1"/>
  <c r="D14" i="95"/>
  <c r="D14" i="250" s="1"/>
  <c r="C9" i="95"/>
  <c r="C9" i="250" s="1"/>
  <c r="D18" i="95"/>
  <c r="D18" i="250" s="1"/>
  <c r="D22" i="95"/>
  <c r="D22" i="250" s="1"/>
  <c r="D26" i="95"/>
  <c r="D26" i="250" s="1"/>
  <c r="D30" i="95"/>
  <c r="D30" i="250" s="1"/>
  <c r="D34" i="95"/>
  <c r="D34" i="250" s="1"/>
  <c r="B9" i="95"/>
  <c r="B9" i="250" s="1"/>
  <c r="D16" i="95"/>
  <c r="D16" i="250" s="1"/>
  <c r="D20" i="95"/>
  <c r="D20" i="250" s="1"/>
  <c r="D24" i="95"/>
  <c r="D24" i="250" s="1"/>
  <c r="D28" i="95"/>
  <c r="D28" i="250" s="1"/>
  <c r="D32" i="95"/>
  <c r="D32" i="250" s="1"/>
  <c r="D36" i="95"/>
  <c r="D36" i="250" s="1"/>
  <c r="D13" i="95"/>
  <c r="D13" i="250" s="1"/>
  <c r="D17" i="95"/>
  <c r="D17" i="250" s="1"/>
  <c r="D21" i="95"/>
  <c r="D21" i="250" s="1"/>
  <c r="D25" i="95"/>
  <c r="D25" i="250" s="1"/>
  <c r="D29" i="95"/>
  <c r="D29" i="250" s="1"/>
  <c r="D33" i="95"/>
  <c r="D33" i="250" s="1"/>
  <c r="D37" i="95"/>
  <c r="D37" i="250" s="1"/>
  <c r="D11" i="95"/>
  <c r="D11" i="250" s="1"/>
  <c r="D9" i="95" l="1"/>
  <c r="D9" i="250" s="1"/>
  <c r="AB12" i="68" l="1"/>
  <c r="AB28" i="68" s="1"/>
  <c r="X12" i="68"/>
  <c r="X28" i="68" s="1"/>
  <c r="W12" i="68"/>
  <c r="W28" i="68" s="1"/>
  <c r="V12" i="68"/>
  <c r="V28" i="68" s="1"/>
  <c r="T12" i="68"/>
  <c r="T28" i="68" s="1"/>
  <c r="S12" i="68"/>
  <c r="S28" i="68" s="1"/>
  <c r="R12" i="68"/>
  <c r="R28" i="68" s="1"/>
  <c r="P12" i="68"/>
  <c r="P28" i="68" s="1"/>
  <c r="O12" i="68"/>
  <c r="O28" i="68" s="1"/>
  <c r="N12" i="68"/>
  <c r="N28" i="68" s="1"/>
  <c r="L12" i="68"/>
  <c r="L28" i="68" s="1"/>
  <c r="K12" i="68"/>
  <c r="K28" i="68" s="1"/>
  <c r="J12" i="68"/>
  <c r="J28" i="68" s="1"/>
  <c r="G12" i="68"/>
  <c r="G28" i="68" s="1"/>
  <c r="F12" i="68"/>
  <c r="AB14" i="68"/>
  <c r="AB30" i="68" s="1"/>
  <c r="AA14" i="68"/>
  <c r="AA30" i="68" s="1"/>
  <c r="Z14" i="68"/>
  <c r="Z30" i="68" s="1"/>
  <c r="X14" i="68"/>
  <c r="X30" i="68" s="1"/>
  <c r="W14" i="68"/>
  <c r="W30" i="68" s="1"/>
  <c r="V14" i="68"/>
  <c r="V30" i="68" s="1"/>
  <c r="T14" i="68"/>
  <c r="T30" i="68" s="1"/>
  <c r="S14" i="68"/>
  <c r="S30" i="68" s="1"/>
  <c r="R14" i="68"/>
  <c r="R30" i="68" s="1"/>
  <c r="P14" i="68"/>
  <c r="P30" i="68" s="1"/>
  <c r="O14" i="68"/>
  <c r="O30" i="68" s="1"/>
  <c r="N14" i="68"/>
  <c r="N30" i="68" s="1"/>
  <c r="L14" i="68"/>
  <c r="L30" i="68" s="1"/>
  <c r="K14" i="68"/>
  <c r="K30" i="68" s="1"/>
  <c r="J14" i="68"/>
  <c r="J30" i="68" s="1"/>
  <c r="B16" i="68"/>
  <c r="B32" i="68" s="1"/>
  <c r="C16" i="68"/>
  <c r="C32" i="68" s="1"/>
  <c r="B17" i="68"/>
  <c r="B33" i="68" s="1"/>
  <c r="C17" i="68"/>
  <c r="C33" i="68" s="1"/>
  <c r="C15" i="68"/>
  <c r="C31" i="68" s="1"/>
  <c r="B15" i="68"/>
  <c r="B31" i="68" s="1"/>
  <c r="H12" i="68" l="1"/>
  <c r="H28" i="68" s="1"/>
  <c r="F28" i="68"/>
  <c r="B14" i="68"/>
  <c r="B30" i="68" s="1"/>
  <c r="F19" i="68" l="1"/>
  <c r="F35" i="68" s="1"/>
  <c r="F14" i="68"/>
  <c r="F30" i="68" s="1"/>
  <c r="AB11" i="68"/>
  <c r="AB27" i="68" s="1"/>
  <c r="AB10" i="68"/>
  <c r="AB26" i="68" s="1"/>
  <c r="X11" i="68"/>
  <c r="X27" i="68" s="1"/>
  <c r="W11" i="68"/>
  <c r="W27" i="68" s="1"/>
  <c r="V11" i="68"/>
  <c r="V27" i="68" s="1"/>
  <c r="X10" i="68"/>
  <c r="X26" i="68" s="1"/>
  <c r="W10" i="68"/>
  <c r="W26" i="68" s="1"/>
  <c r="V10" i="68"/>
  <c r="V26" i="68" s="1"/>
  <c r="T11" i="68"/>
  <c r="T27" i="68" s="1"/>
  <c r="S11" i="68"/>
  <c r="S27" i="68" s="1"/>
  <c r="R11" i="68"/>
  <c r="R27" i="68" s="1"/>
  <c r="T10" i="68"/>
  <c r="T26" i="68" s="1"/>
  <c r="S10" i="68"/>
  <c r="S26" i="68" s="1"/>
  <c r="R10" i="68"/>
  <c r="R26" i="68" s="1"/>
  <c r="P11" i="68"/>
  <c r="P27" i="68" s="1"/>
  <c r="O11" i="68"/>
  <c r="O27" i="68" s="1"/>
  <c r="N11" i="68"/>
  <c r="N27" i="68" s="1"/>
  <c r="P10" i="68"/>
  <c r="P26" i="68" s="1"/>
  <c r="O10" i="68"/>
  <c r="O26" i="68" s="1"/>
  <c r="N10" i="68"/>
  <c r="N26" i="68" s="1"/>
  <c r="L11" i="68"/>
  <c r="L27" i="68" s="1"/>
  <c r="K11" i="68"/>
  <c r="K27" i="68" s="1"/>
  <c r="J11" i="68"/>
  <c r="J27" i="68" s="1"/>
  <c r="L10" i="68"/>
  <c r="L26" i="68" s="1"/>
  <c r="K10" i="68"/>
  <c r="K26" i="68" s="1"/>
  <c r="J10" i="68"/>
  <c r="J26" i="68" s="1"/>
  <c r="G10" i="68"/>
  <c r="G26" i="68" s="1"/>
  <c r="G11" i="68"/>
  <c r="G27" i="68" s="1"/>
  <c r="F11" i="68"/>
  <c r="F10" i="68"/>
  <c r="C21" i="68"/>
  <c r="C37" i="68" s="1"/>
  <c r="B21" i="68"/>
  <c r="B37" i="68" s="1"/>
  <c r="C20" i="68"/>
  <c r="C36" i="68" s="1"/>
  <c r="B20" i="68"/>
  <c r="B36" i="68" s="1"/>
  <c r="D17" i="68"/>
  <c r="D33" i="68" s="1"/>
  <c r="S19" i="68"/>
  <c r="S35" i="68" s="1"/>
  <c r="R19" i="68"/>
  <c r="R35" i="68" s="1"/>
  <c r="AA19" i="68"/>
  <c r="AA35" i="68" s="1"/>
  <c r="Z19" i="68"/>
  <c r="Z35" i="68" s="1"/>
  <c r="W19" i="68"/>
  <c r="W35" i="68" s="1"/>
  <c r="V19" i="68"/>
  <c r="V35" i="68" s="1"/>
  <c r="O19" i="68"/>
  <c r="O35" i="68" s="1"/>
  <c r="N19" i="68"/>
  <c r="N35" i="68" s="1"/>
  <c r="K19" i="68"/>
  <c r="K35" i="68" s="1"/>
  <c r="J19" i="68"/>
  <c r="J35" i="68" s="1"/>
  <c r="H19" i="68"/>
  <c r="H35" i="68" s="1"/>
  <c r="G19" i="68"/>
  <c r="G35" i="68" s="1"/>
  <c r="H14" i="68"/>
  <c r="H30" i="68" s="1"/>
  <c r="G14" i="68"/>
  <c r="G30" i="68" s="1"/>
  <c r="H11" i="68" l="1"/>
  <c r="H27" i="68" s="1"/>
  <c r="F27" i="68"/>
  <c r="H10" i="68"/>
  <c r="H26" i="68" s="1"/>
  <c r="F26" i="68"/>
  <c r="D20" i="68"/>
  <c r="D36" i="68" s="1"/>
  <c r="C19" i="68"/>
  <c r="C35" i="68" s="1"/>
  <c r="D21" i="68"/>
  <c r="D37" i="68" s="1"/>
  <c r="B19" i="68"/>
  <c r="B35" i="68" s="1"/>
  <c r="L9" i="68"/>
  <c r="L25" i="68" s="1"/>
  <c r="Z9" i="68"/>
  <c r="Z25" i="68" s="1"/>
  <c r="D15" i="68"/>
  <c r="D31" i="68" s="1"/>
  <c r="D16" i="68"/>
  <c r="D32" i="68" s="1"/>
  <c r="R9" i="68"/>
  <c r="F9" i="68"/>
  <c r="S9" i="68"/>
  <c r="S25" i="68" s="1"/>
  <c r="K9" i="68"/>
  <c r="K25" i="68" s="1"/>
  <c r="C14" i="68"/>
  <c r="C30" i="68" s="1"/>
  <c r="C11" i="68"/>
  <c r="C27" i="68" s="1"/>
  <c r="T9" i="68"/>
  <c r="T25" i="68" s="1"/>
  <c r="W9" i="68"/>
  <c r="W25" i="68" s="1"/>
  <c r="B10" i="68"/>
  <c r="B26" i="68" s="1"/>
  <c r="B11" i="68"/>
  <c r="B27" i="68" s="1"/>
  <c r="C12" i="68"/>
  <c r="C28" i="68" s="1"/>
  <c r="C10" i="68"/>
  <c r="C26" i="68" s="1"/>
  <c r="B12" i="68"/>
  <c r="B28" i="68" s="1"/>
  <c r="J9" i="68"/>
  <c r="J25" i="68" s="1"/>
  <c r="V9" i="68"/>
  <c r="V25" i="68" s="1"/>
  <c r="N9" i="68"/>
  <c r="N25" i="68" s="1"/>
  <c r="G9" i="68"/>
  <c r="G25" i="68" s="1"/>
  <c r="O9" i="68"/>
  <c r="O25" i="68" s="1"/>
  <c r="AA9" i="68"/>
  <c r="AA25" i="68" s="1"/>
  <c r="H9" i="68"/>
  <c r="H25" i="68" s="1"/>
  <c r="P9" i="68"/>
  <c r="P25" i="68" s="1"/>
  <c r="AB9" i="68"/>
  <c r="AB25" i="68" s="1"/>
  <c r="X9" i="68"/>
  <c r="X25" i="68" s="1"/>
  <c r="AE56" i="68" l="1"/>
  <c r="AF56" i="68" s="1"/>
  <c r="F25" i="68"/>
  <c r="AE57" i="68"/>
  <c r="AF57" i="68" s="1"/>
  <c r="R25" i="68"/>
  <c r="D19" i="68"/>
  <c r="D35" i="68" s="1"/>
  <c r="D14" i="68"/>
  <c r="D30" i="68" s="1"/>
  <c r="D11" i="68"/>
  <c r="D27" i="68" s="1"/>
  <c r="D12" i="68"/>
  <c r="D28" i="68" s="1"/>
  <c r="C9" i="68"/>
  <c r="C25" i="68" s="1"/>
  <c r="D10" i="68"/>
  <c r="D26" i="68" s="1"/>
  <c r="B9" i="68"/>
  <c r="B25" i="68" s="1"/>
  <c r="D9" i="68" l="1"/>
  <c r="D25" i="68" s="1"/>
  <c r="E9" i="54"/>
  <c r="D9" i="54"/>
  <c r="C9" i="54"/>
  <c r="B9" i="54" l="1"/>
  <c r="T10" i="2" l="1"/>
  <c r="T17" i="2" s="1"/>
  <c r="S10" i="2"/>
  <c r="S17" i="2" s="1"/>
  <c r="R10" i="2"/>
  <c r="R17" i="2" s="1"/>
  <c r="P10" i="2"/>
  <c r="P17" i="2" s="1"/>
  <c r="O10" i="2"/>
  <c r="O17" i="2" s="1"/>
  <c r="N10" i="2"/>
  <c r="N17" i="2" s="1"/>
  <c r="L10" i="2"/>
  <c r="L17" i="2" s="1"/>
  <c r="K10" i="2"/>
  <c r="K17" i="2" s="1"/>
  <c r="J10" i="2"/>
  <c r="J17" i="2" s="1"/>
  <c r="H10" i="2"/>
  <c r="H17" i="2" s="1"/>
  <c r="G10" i="2"/>
  <c r="G17" i="2" s="1"/>
  <c r="F10" i="2"/>
  <c r="F17" i="2" s="1"/>
  <c r="D10" i="2"/>
  <c r="D17" i="2" s="1"/>
  <c r="C10" i="2"/>
  <c r="C17" i="2" s="1"/>
  <c r="B10" i="2"/>
  <c r="B17" i="2" s="1"/>
</calcChain>
</file>

<file path=xl/sharedStrings.xml><?xml version="1.0" encoding="utf-8"?>
<sst xmlns="http://schemas.openxmlformats.org/spreadsheetml/2006/main" count="3608" uniqueCount="246">
  <si>
    <t>Total</t>
  </si>
  <si>
    <t>Pública</t>
  </si>
  <si>
    <t>Privada</t>
  </si>
  <si>
    <t>Preescolar</t>
  </si>
  <si>
    <t xml:space="preserve">     Interactivo I</t>
  </si>
  <si>
    <t xml:space="preserve">     Interactivo II</t>
  </si>
  <si>
    <t>I y II Ciclos</t>
  </si>
  <si>
    <t>Escuelas  Nocturnas</t>
  </si>
  <si>
    <t>.</t>
  </si>
  <si>
    <t>Hom-
bres</t>
  </si>
  <si>
    <t>Mu-
jeres</t>
  </si>
  <si>
    <t xml:space="preserve">     Maternal II</t>
  </si>
  <si>
    <t xml:space="preserve">     Otros niveles</t>
  </si>
  <si>
    <t xml:space="preserve">
Subvencionada</t>
  </si>
  <si>
    <t>I</t>
  </si>
  <si>
    <t>II</t>
  </si>
  <si>
    <t>III</t>
  </si>
  <si>
    <t>IV</t>
  </si>
  <si>
    <t>Dirección Regional</t>
  </si>
  <si>
    <t>San José Oeste</t>
  </si>
  <si>
    <t>Cartago</t>
  </si>
  <si>
    <t>Heredia</t>
  </si>
  <si>
    <t>Hombres</t>
  </si>
  <si>
    <t>Mujeres</t>
  </si>
  <si>
    <t>Dirección
Regional</t>
  </si>
  <si>
    <t>I Nivel</t>
  </si>
  <si>
    <t>II Nivel</t>
  </si>
  <si>
    <t>San José Central</t>
  </si>
  <si>
    <t>Alajuela</t>
  </si>
  <si>
    <t>Liberia</t>
  </si>
  <si>
    <t>Cañas</t>
  </si>
  <si>
    <t>Puntarenas</t>
  </si>
  <si>
    <t>Coto</t>
  </si>
  <si>
    <t>San José Norte</t>
  </si>
  <si>
    <t>Desamparados</t>
  </si>
  <si>
    <t>Puriscal</t>
  </si>
  <si>
    <t>Pérez Zeledón</t>
  </si>
  <si>
    <t>Occidente</t>
  </si>
  <si>
    <t>San Carlos</t>
  </si>
  <si>
    <t>Zona Norte-Norte</t>
  </si>
  <si>
    <t>Turrialba</t>
  </si>
  <si>
    <t>Nicoya</t>
  </si>
  <si>
    <t>Santa Cruz</t>
  </si>
  <si>
    <t>Grande de Térraba</t>
  </si>
  <si>
    <t>Peninsular</t>
  </si>
  <si>
    <t>Limón</t>
  </si>
  <si>
    <t>Guápiles</t>
  </si>
  <si>
    <t>Sulá</t>
  </si>
  <si>
    <t>7º</t>
  </si>
  <si>
    <t>8º</t>
  </si>
  <si>
    <t>9º</t>
  </si>
  <si>
    <t>10º</t>
  </si>
  <si>
    <t>11º</t>
  </si>
  <si>
    <t>Los Santos</t>
  </si>
  <si>
    <t>Aguirre</t>
  </si>
  <si>
    <t>POR NIVEL CURSADO Y SEXO, SEGÚN DIRECCIÓN REGIONAL</t>
  </si>
  <si>
    <t>DEPENDENCIA: PÚBLICA</t>
  </si>
  <si>
    <t>AÑO: 2021</t>
  </si>
  <si>
    <t>POR DEPENDENCIA Y SEXO, SEGÚN NIVEL DE ENSEÑANZA</t>
  </si>
  <si>
    <t>PERIODO: 2010 - 2021</t>
  </si>
  <si>
    <t>DEPENDENCIA:  PÚBLICA, PRIVADA Y SUBVENCIONADA</t>
  </si>
  <si>
    <t>III Ciclo y Educación Diversificada</t>
  </si>
  <si>
    <t>12º</t>
  </si>
  <si>
    <t>Educación Preescolar</t>
  </si>
  <si>
    <t>Escuelas Nocturnas</t>
  </si>
  <si>
    <t>Educación Secundaria</t>
  </si>
  <si>
    <t xml:space="preserve">     I Ciclo</t>
  </si>
  <si>
    <t>1º</t>
  </si>
  <si>
    <t>2º</t>
  </si>
  <si>
    <t>3º</t>
  </si>
  <si>
    <t xml:space="preserve">     II Ciclo</t>
  </si>
  <si>
    <t>4º</t>
  </si>
  <si>
    <t>5º</t>
  </si>
  <si>
    <t>6º</t>
  </si>
  <si>
    <t xml:space="preserve">     III Ciclo</t>
  </si>
  <si>
    <t>Técnica Diurna</t>
  </si>
  <si>
    <t>Técnica Nocturna</t>
  </si>
  <si>
    <t>SEGÚN NIVEL DE ENSEÑANZA</t>
  </si>
  <si>
    <t>DEPENDENCIA: PÚBLICA, PRIVADA Y SUBVENCIONADA</t>
  </si>
  <si>
    <t>III Nivel</t>
  </si>
  <si>
    <t>AÑO:  2021</t>
  </si>
  <si>
    <t>Subvencionada</t>
  </si>
  <si>
    <t>Rural</t>
  </si>
  <si>
    <t>Urbana</t>
  </si>
  <si>
    <t>Académica Diurna</t>
  </si>
  <si>
    <t>Académica Nocturna</t>
  </si>
  <si>
    <t>Escuelas
Nocturnas</t>
  </si>
  <si>
    <t>Sarapiquí</t>
  </si>
  <si>
    <t>Escuela Nocturna</t>
  </si>
  <si>
    <t>IV Nivel</t>
  </si>
  <si>
    <t>Académica  Nocturna</t>
  </si>
  <si>
    <t>Nivel de Enseñanza</t>
  </si>
  <si>
    <t>Nivel de Enseñanza,
Ciclo y Año Cursado</t>
  </si>
  <si>
    <r>
      <t xml:space="preserve">Académica Diurna 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1/</t>
    </r>
    <r>
      <rPr>
        <b/>
        <sz val="10"/>
        <rFont val="Calibri"/>
        <family val="2"/>
        <scheme val="minor"/>
      </rPr>
      <t xml:space="preserve"> </t>
    </r>
  </si>
  <si>
    <t>Maternal II</t>
  </si>
  <si>
    <t>Interactivo I</t>
  </si>
  <si>
    <t>Interactivo II</t>
  </si>
  <si>
    <t>Zona y
Dependencia</t>
  </si>
  <si>
    <t>POR AÑO CURSADO Y SEXO, SEGÚN ZONA Y DEPENDENCIA</t>
  </si>
  <si>
    <t>POR AÑO CURSADO Y SEXO, SEGÚN DIRECCIÓN REGIONAL</t>
  </si>
  <si>
    <t>1/  Incluye Colegios Artísticos.</t>
  </si>
  <si>
    <t>Cifras Absolutas</t>
  </si>
  <si>
    <t>1/ Incluye Preescolar Independiente y Dependiente.</t>
  </si>
  <si>
    <t>2/ Incluye los servicios educativos de Sección Técnica Nocturna.</t>
  </si>
  <si>
    <t>POR NIVEL DE ENSEÑANZA, SEGÚN DIRECCIÓN REGIONAL</t>
  </si>
  <si>
    <t>I Ciclo</t>
  </si>
  <si>
    <t>II Ciclo</t>
  </si>
  <si>
    <t>III Ciclo</t>
  </si>
  <si>
    <t xml:space="preserve">    Ciclo de Transición </t>
  </si>
  <si>
    <t xml:space="preserve">     Educación Diversificada</t>
  </si>
  <si>
    <r>
      <t>Prees-
colar</t>
    </r>
    <r>
      <rPr>
        <b/>
        <vertAlign val="superscript"/>
        <sz val="10"/>
        <color theme="0"/>
        <rFont val="Calibri"/>
        <family val="2"/>
        <scheme val="minor"/>
      </rPr>
      <t xml:space="preserve"> 1/</t>
    </r>
  </si>
  <si>
    <r>
      <t xml:space="preserve">Total </t>
    </r>
    <r>
      <rPr>
        <b/>
        <vertAlign val="superscript"/>
        <sz val="10"/>
        <color theme="0"/>
        <rFont val="Calibri"/>
        <family val="2"/>
        <scheme val="minor"/>
      </rPr>
      <t>2/</t>
    </r>
  </si>
  <si>
    <r>
      <t>1</t>
    </r>
    <r>
      <rPr>
        <b/>
        <sz val="10"/>
        <color theme="0"/>
        <rFont val="Cambria"/>
        <family val="1"/>
      </rPr>
      <t>º</t>
    </r>
  </si>
  <si>
    <r>
      <t>2</t>
    </r>
    <r>
      <rPr>
        <b/>
        <sz val="10"/>
        <color theme="0"/>
        <rFont val="Cambria"/>
        <family val="1"/>
      </rPr>
      <t>º</t>
    </r>
  </si>
  <si>
    <r>
      <t>3</t>
    </r>
    <r>
      <rPr>
        <b/>
        <sz val="10"/>
        <color theme="0"/>
        <rFont val="Cambria"/>
        <family val="1"/>
      </rPr>
      <t>º</t>
    </r>
  </si>
  <si>
    <r>
      <t>4</t>
    </r>
    <r>
      <rPr>
        <b/>
        <sz val="10"/>
        <color theme="0"/>
        <rFont val="Cambria"/>
        <family val="1"/>
      </rPr>
      <t>º</t>
    </r>
  </si>
  <si>
    <r>
      <t>5</t>
    </r>
    <r>
      <rPr>
        <b/>
        <sz val="10"/>
        <color theme="0"/>
        <rFont val="Cambria"/>
        <family val="1"/>
      </rPr>
      <t>º</t>
    </r>
  </si>
  <si>
    <r>
      <t>6</t>
    </r>
    <r>
      <rPr>
        <b/>
        <sz val="10"/>
        <color theme="0"/>
        <rFont val="Cambria"/>
        <family val="1"/>
      </rPr>
      <t>º</t>
    </r>
  </si>
  <si>
    <r>
      <t>7</t>
    </r>
    <r>
      <rPr>
        <b/>
        <sz val="10"/>
        <color theme="0"/>
        <rFont val="Cambria"/>
        <family val="1"/>
      </rPr>
      <t>º</t>
    </r>
  </si>
  <si>
    <r>
      <t>8</t>
    </r>
    <r>
      <rPr>
        <b/>
        <sz val="10"/>
        <color theme="0"/>
        <rFont val="Cambria"/>
        <family val="1"/>
      </rPr>
      <t>º</t>
    </r>
  </si>
  <si>
    <r>
      <t>9</t>
    </r>
    <r>
      <rPr>
        <b/>
        <sz val="10"/>
        <color theme="0"/>
        <rFont val="Cambria"/>
        <family val="1"/>
      </rPr>
      <t>º</t>
    </r>
  </si>
  <si>
    <r>
      <t>10</t>
    </r>
    <r>
      <rPr>
        <b/>
        <sz val="10"/>
        <color theme="0"/>
        <rFont val="Cambria"/>
        <family val="1"/>
      </rPr>
      <t>º</t>
    </r>
  </si>
  <si>
    <r>
      <t>11</t>
    </r>
    <r>
      <rPr>
        <b/>
        <sz val="10"/>
        <color theme="0"/>
        <rFont val="Cambria"/>
        <family val="1"/>
      </rPr>
      <t>º</t>
    </r>
  </si>
  <si>
    <r>
      <t>12</t>
    </r>
    <r>
      <rPr>
        <b/>
        <sz val="10"/>
        <color theme="0"/>
        <rFont val="Cambria"/>
        <family val="1"/>
      </rPr>
      <t>º</t>
    </r>
  </si>
  <si>
    <t>Contenido</t>
  </si>
  <si>
    <t>III Ciclo y Educación Diversificada, Diurna y Nocturna</t>
  </si>
  <si>
    <t>III Ciclo y Educación Diversificada, Académica Diurna</t>
  </si>
  <si>
    <t>III Ciclo y Educación Diversificada, Técnica Diurna</t>
  </si>
  <si>
    <t>III Ciclo y Educación Diversificada, Académica Nocturna</t>
  </si>
  <si>
    <t>III Ciclo y Educación Diversificada, Técnica Nocturna</t>
  </si>
  <si>
    <t>Portada</t>
  </si>
  <si>
    <t>Funcionarios que participaron en la publicación</t>
  </si>
  <si>
    <t>Por Nivel Cursado y Sexo, según Dirección Regional, Dependencia Pública</t>
  </si>
  <si>
    <t>Por Año Cursado y Sexo, según Zona y Dependencia</t>
  </si>
  <si>
    <t>Por Año Cursado y Sexo, según Dirección Regional, todas las Dependencias</t>
  </si>
  <si>
    <t>Por Año Cursado y Sexo, según Dirección Regional, Dependencia Pública</t>
  </si>
  <si>
    <t>Detalle de cuadros</t>
  </si>
  <si>
    <t>CUADRO 1</t>
  </si>
  <si>
    <t>CUADRO 13</t>
  </si>
  <si>
    <t>CUADRO 12</t>
  </si>
  <si>
    <t>CUADRO 11</t>
  </si>
  <si>
    <t>CUADRO 10</t>
  </si>
  <si>
    <t>CUADRO 9</t>
  </si>
  <si>
    <t>CUADRO 6</t>
  </si>
  <si>
    <t>CUADRO 5</t>
  </si>
  <si>
    <t>CUADRO 4</t>
  </si>
  <si>
    <t>CUADRO 3</t>
  </si>
  <si>
    <t>CUADRO 2</t>
  </si>
  <si>
    <t>Serie Histórica
2010-2021</t>
  </si>
  <si>
    <t>EXCLUSIÓN INTRA-ANUAL EN I Y II CICLOS</t>
  </si>
  <si>
    <t>EXCLUSIÓN INTRA-ANUAL EN ESCUELAS NOCTURNAS</t>
  </si>
  <si>
    <t>EXCLUSIÓN INTRA-ANUAL EN EDUCACIÓN TRADICIONAL</t>
  </si>
  <si>
    <t>Otros niveles</t>
  </si>
  <si>
    <t xml:space="preserve">Ciclo de Transición </t>
  </si>
  <si>
    <t>1/ Cifras calculadas respecto a la Matrícula Inicial reportada en el Censo Escolar-Informe Inicial.</t>
  </si>
  <si>
    <t>SEGÚN AÑO CURSADO</t>
  </si>
  <si>
    <t>Año Cursado</t>
  </si>
  <si>
    <r>
      <t xml:space="preserve">Cifras Relativas </t>
    </r>
    <r>
      <rPr>
        <b/>
        <i/>
        <vertAlign val="superscript"/>
        <sz val="10"/>
        <color theme="4" tint="-0.499984740745262"/>
        <rFont val="Calibri"/>
        <family val="2"/>
        <scheme val="minor"/>
      </rPr>
      <t>1/</t>
    </r>
  </si>
  <si>
    <t>SEGÚN NIVEL CURSADO</t>
  </si>
  <si>
    <t>EXCLUSIÓN INTRA-ANUAL EN III CICLO Y EDUCACIÓN DIVERSIFICADA, DIURNA</t>
  </si>
  <si>
    <t>EXCLUSIÓN INTRA-ANUAL EN III CICLO Y EDUCACIÓN DIVERSIFICADA, DIURNA Y NOCTURNA</t>
  </si>
  <si>
    <t>SEGÚN RAMA DE ENSEÑANZA Y AÑO CURSADO</t>
  </si>
  <si>
    <t>Rama de Enseñanza,
y Año Cursado</t>
  </si>
  <si>
    <t>PORCENTAJE DE EXCLUSIÓN INTRA-ANUAL EN III CICLO Y EDUCACIÓN DIVERSIFICADA, DIURNA</t>
  </si>
  <si>
    <t>Nota: Se calculan respecto a la Matrícula Inicial reportada en el Censo Escolar-Informe Inicial.</t>
  </si>
  <si>
    <t>EXCLUSIÓN INTRA-ANUAL EN III CICLO Y EDUCACIÓN DIVERSIFICADA, NOCTURNA</t>
  </si>
  <si>
    <t>PORCENTAJE DE EXCLUSIÓN INTRA-ANUAL EN III CICLO Y EDUCACIÓN DIVERSIFICADA, NOCTURNA</t>
  </si>
  <si>
    <t>Resumen
Curso Lectivo 2021</t>
  </si>
  <si>
    <t xml:space="preserve">     Académica Diurna</t>
  </si>
  <si>
    <t xml:space="preserve">     Técnica Diurna</t>
  </si>
  <si>
    <t xml:space="preserve">     Académica Nocturna</t>
  </si>
  <si>
    <t xml:space="preserve">     Técnica Nocturna</t>
  </si>
  <si>
    <t>PORCENTAJE DE EXCLUSIÓN INTRA-ANUAL EN EDUCACIÓN TRADICIONAL</t>
  </si>
  <si>
    <t>Matricula inicial</t>
  </si>
  <si>
    <t>3/ Incluye Centros de Educación Especial, Aula Integrada, Servicio Educativo para niños y niñas desde el nacimiento hasta los 6 años con 
     Discapacidad o riesgo en el Desarrollo y Plan Nacional.</t>
  </si>
  <si>
    <t>MATRICULA INICIAL EN EDUCACIÓN TRADICIONAL</t>
  </si>
  <si>
    <t>CUADRO 7</t>
  </si>
  <si>
    <t>CUADRO 8</t>
  </si>
  <si>
    <r>
      <t xml:space="preserve">Cifras Relativas </t>
    </r>
    <r>
      <rPr>
        <b/>
        <i/>
        <vertAlign val="superscript"/>
        <sz val="10"/>
        <rFont val="Calibri"/>
        <family val="2"/>
        <scheme val="minor"/>
      </rPr>
      <t>1/</t>
    </r>
  </si>
  <si>
    <t>CUADRO 14</t>
  </si>
  <si>
    <t>PORCENTAJE DE EXCLUSIÓN INTRA-ANUAL EN I Y II CICLOS</t>
  </si>
  <si>
    <t>CUADRO 15</t>
  </si>
  <si>
    <t>CUADRO 16</t>
  </si>
  <si>
    <t>PORCENTAJE DE EXCLUSIÓN INTRA-ANUAL EN III CICLO Y EDUCACIÓN DIVERSIFICADA, DIURNA Y NOCTURNA</t>
  </si>
  <si>
    <t>CUADRO 18</t>
  </si>
  <si>
    <t>Educ.Diver</t>
  </si>
  <si>
    <t>CUADRO 17</t>
  </si>
  <si>
    <t>CUADRO 19</t>
  </si>
  <si>
    <t>CUADRO 20</t>
  </si>
  <si>
    <t>CUADRO 21</t>
  </si>
  <si>
    <t>CUADRO 22</t>
  </si>
  <si>
    <t>CUADRO 23</t>
  </si>
  <si>
    <t>EXCLUSIÓN INTRA-ANUAL EN III CICLO Y EDUCACIÓN DIVERSIFICADA, ACADÉMICA DIURNA</t>
  </si>
  <si>
    <t>PORCENTAJE DE EXCLUSIÓN INTRA-ANUAL EN III CICLO Y EDUCACIÓN DIVERSIFICADA, ACADÉMICA DIURNA</t>
  </si>
  <si>
    <t>Serie</t>
  </si>
  <si>
    <t>Resumen</t>
  </si>
  <si>
    <t>I y II C</t>
  </si>
  <si>
    <t>Serie Histórica 2010-2021</t>
  </si>
  <si>
    <t>Resumen Curso Lectivo 2021</t>
  </si>
  <si>
    <t>Colegios</t>
  </si>
  <si>
    <t>Acad.Diurna</t>
  </si>
  <si>
    <t>CUADRO 24</t>
  </si>
  <si>
    <t>CUADRO 25</t>
  </si>
  <si>
    <t>CUADRO 26</t>
  </si>
  <si>
    <t>CUADRO 27</t>
  </si>
  <si>
    <t>Téc.Diurna</t>
  </si>
  <si>
    <t>Acad.Noct</t>
  </si>
  <si>
    <t>Esc.Noct</t>
  </si>
  <si>
    <t>Téc.Noct</t>
  </si>
  <si>
    <t>EXCLUSIÓN INTRA-ANUAL EN III CICLO Y EDUCACIÓN DIVERSIFICADA, TÉCNICA DIURNA</t>
  </si>
  <si>
    <t>PORCENTAJE DE EXCLUSIÓN INTRA-ANUAL EN III CICLO Y EDUCACIÓN DIVERSIFICADA, TÉCNICA DIURNA</t>
  </si>
  <si>
    <t>CUADRO 33</t>
  </si>
  <si>
    <t>CUADRO 34</t>
  </si>
  <si>
    <t>CUADRO 35</t>
  </si>
  <si>
    <t>CUADRO 36</t>
  </si>
  <si>
    <t>CUADRO 37</t>
  </si>
  <si>
    <t>EXCLUSIÓN INTRA-ANUAL EN III CICLO Y EDUCACIÓN DIVERSIFICADA, ACADÉMICA NOCTURNA</t>
  </si>
  <si>
    <t>PORCENTAJE DE EXCLUSIÓN INTRA-ANUAL EN III CICLO Y EDUCACIÓN DIVERSIFICADA, ACADÉMICA NOCTURNA</t>
  </si>
  <si>
    <t>III Ciclo y Educación Diversificada,
Técnica Diurna</t>
  </si>
  <si>
    <t>Exclusión Intra-anual en Educación Tradicional</t>
  </si>
  <si>
    <t>Exclusión Intra-anual en I y II Ciclos</t>
  </si>
  <si>
    <t>Exclusión Intra-anual en Escuelas Nocturnas</t>
  </si>
  <si>
    <t>Exclusión Intra-anual en III Ciclo y Educación Diversificada, Diurna y Nocturna</t>
  </si>
  <si>
    <t>Exclusión Intra-anual en III Ciclo y Educación Diversificada, Diurna</t>
  </si>
  <si>
    <t>Porcentaje de Exclusión Intra-anual en III Ciclo y Educación Diversificada, Diurna</t>
  </si>
  <si>
    <t>Exclusión Intra-anual en III Ciclo y Educación Diversificada, Nocturna</t>
  </si>
  <si>
    <t>Porcentaje de Exclusión Intra-anual en III Ciclo y Educación Diversificada, Nocturna</t>
  </si>
  <si>
    <t>Exclusión Intra-anual en Educación Tradicional por Dependencia y Sexo, según Nivel de Enseñanza</t>
  </si>
  <si>
    <t>Exclusión Intra-anual en Educación Tradicional por Nivel de Enseñanza, según Dirección Regional, todas las Dependencias</t>
  </si>
  <si>
    <t>Porcentaje de Exclusión Intra-anual en Educación Tradicional por Nivel de Enseñanza, según Dirección Regional, todas las Dependencias</t>
  </si>
  <si>
    <t>Por Año Cursado y Sexo, según Dirección Regional, todas las Dependencias-Cifras Relativas-</t>
  </si>
  <si>
    <t>Por Año Cursado y Sexo, según Dirección Regional, Dependencia Pública-Cifras Relativas-</t>
  </si>
  <si>
    <t>CUADRO 28</t>
  </si>
  <si>
    <t>CUADRO 29</t>
  </si>
  <si>
    <t>CUADRO 30</t>
  </si>
  <si>
    <t>CUADRO 31</t>
  </si>
  <si>
    <t>CUADRO 32</t>
  </si>
  <si>
    <t>CUADRO 38</t>
  </si>
  <si>
    <t>CUADRO 39</t>
  </si>
  <si>
    <t>CUADRO 40</t>
  </si>
  <si>
    <t>CUADRO 41</t>
  </si>
  <si>
    <t>CUADRO 42</t>
  </si>
  <si>
    <t>Fuente: Departamento de Análisis Estadístico, Dirección de Planificación Institucional, M.E.P.</t>
  </si>
  <si>
    <t>EXCLUSIÓN INTRA-ANUAL EN III CICLO Y EDUCACIÓN DIVERSIFICADA, TÉCNICA NOCTURNA</t>
  </si>
  <si>
    <t>PORCENTAJE DE EXCLUSIÓN INTRA-ANUAL EN III CICLO Y EDUCACIÓN DIVERSIFICADA, TÉCNICA NOCTURNA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</si>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</sst>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General_)"/>
    <numFmt numFmtId="166" formatCode="_(* #.##0.00_);_(* \(#.##0.00\);_(* &quot;-&quot;??_);_(@_)"/>
    <numFmt numFmtId="167" formatCode="0.0"/>
    <numFmt numFmtId="168" formatCode="_-* #,##0.00\ _P_t_s_-;\-* #,##0.00\ _P_t_s_-;_-* &quot;-&quot;??\ _P_t_s_-;_-@_-"/>
    <numFmt numFmtId="169" formatCode="#\ ###\ ##0"/>
    <numFmt numFmtId="170" formatCode="\ 0.0"/>
    <numFmt numFmtId="171" formatCode="\ 0"/>
  </numFmts>
  <fonts count="37" x14ac:knownFonts="1">
    <font>
      <sz val="10"/>
      <name val="Courie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b/>
      <vertAlign val="superscript"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10"/>
      <name val="Courier"/>
      <family val="3"/>
    </font>
    <font>
      <sz val="10"/>
      <name val="Book Antiqua"/>
      <family val="1"/>
    </font>
    <font>
      <sz val="10"/>
      <name val="Calibri"/>
      <family val="2"/>
    </font>
    <font>
      <b/>
      <sz val="10"/>
      <name val="Calibri"/>
      <family val="2"/>
    </font>
    <font>
      <sz val="9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0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b/>
      <i/>
      <vertAlign val="superscript"/>
      <sz val="10"/>
      <color theme="4" tint="-0.499984740745262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b/>
      <sz val="48"/>
      <name val="Nirmala UI"/>
      <family val="2"/>
    </font>
    <font>
      <u/>
      <sz val="10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4">
    <xf numFmtId="164" fontId="0" fillId="0" borderId="0"/>
    <xf numFmtId="0" fontId="8" fillId="0" borderId="0"/>
    <xf numFmtId="0" fontId="10" fillId="0" borderId="0"/>
    <xf numFmtId="0" fontId="1" fillId="2" borderId="2" applyNumberFormat="0" applyFont="0" applyAlignment="0" applyProtection="0"/>
    <xf numFmtId="0" fontId="11" fillId="0" borderId="0"/>
    <xf numFmtId="165" fontId="12" fillId="0" borderId="0"/>
    <xf numFmtId="0" fontId="8" fillId="0" borderId="0"/>
    <xf numFmtId="0" fontId="1" fillId="0" borderId="0"/>
    <xf numFmtId="166" fontId="8" fillId="0" borderId="0" applyFont="0" applyFill="0" applyBorder="0" applyAlignment="0" applyProtection="0"/>
    <xf numFmtId="0" fontId="11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15" fillId="0" borderId="0"/>
    <xf numFmtId="165" fontId="16" fillId="0" borderId="0"/>
    <xf numFmtId="0" fontId="8" fillId="0" borderId="0"/>
    <xf numFmtId="165" fontId="17" fillId="0" borderId="0"/>
    <xf numFmtId="165" fontId="12" fillId="0" borderId="0"/>
    <xf numFmtId="164" fontId="12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6">
    <xf numFmtId="164" fontId="0" fillId="0" borderId="0" xfId="0"/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6" fillId="0" borderId="0" xfId="0" applyFont="1" applyAlignment="1">
      <alignment horizontal="left"/>
    </xf>
    <xf numFmtId="164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6" fillId="0" borderId="0" xfId="0" quotePrefix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center"/>
    </xf>
    <xf numFmtId="1" fontId="9" fillId="0" borderId="0" xfId="1" applyNumberFormat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" fontId="3" fillId="0" borderId="0" xfId="1" applyNumberFormat="1" applyFont="1"/>
    <xf numFmtId="0" fontId="4" fillId="0" borderId="1" xfId="1" applyFont="1" applyBorder="1" applyAlignment="1">
      <alignment horizontal="left"/>
    </xf>
    <xf numFmtId="1" fontId="3" fillId="0" borderId="1" xfId="1" applyNumberFormat="1" applyFont="1" applyBorder="1"/>
    <xf numFmtId="0" fontId="3" fillId="0" borderId="0" xfId="1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4" quotePrefix="1" applyFont="1" applyAlignment="1">
      <alignment horizontal="left"/>
    </xf>
    <xf numFmtId="0" fontId="4" fillId="0" borderId="0" xfId="4" applyFont="1" applyAlignment="1">
      <alignment horizontal="left"/>
    </xf>
    <xf numFmtId="0" fontId="6" fillId="0" borderId="0" xfId="4" quotePrefix="1" applyFont="1" applyAlignment="1">
      <alignment horizontal="left"/>
    </xf>
    <xf numFmtId="1" fontId="5" fillId="0" borderId="0" xfId="4" applyNumberFormat="1" applyFont="1"/>
    <xf numFmtId="0" fontId="4" fillId="0" borderId="1" xfId="4" applyFont="1" applyBorder="1" applyAlignment="1">
      <alignment horizontal="left"/>
    </xf>
    <xf numFmtId="0" fontId="5" fillId="0" borderId="0" xfId="6" applyFont="1"/>
    <xf numFmtId="165" fontId="4" fillId="0" borderId="0" xfId="5" applyFont="1" applyAlignment="1">
      <alignment horizontal="center"/>
    </xf>
    <xf numFmtId="165" fontId="5" fillId="0" borderId="0" xfId="5" applyFont="1"/>
    <xf numFmtId="165" fontId="4" fillId="0" borderId="0" xfId="5" applyFont="1"/>
    <xf numFmtId="1" fontId="4" fillId="0" borderId="0" xfId="5" applyNumberFormat="1" applyFont="1" applyAlignment="1">
      <alignment horizontal="right"/>
    </xf>
    <xf numFmtId="165" fontId="4" fillId="0" borderId="0" xfId="5" applyFont="1" applyAlignment="1">
      <alignment horizontal="left"/>
    </xf>
    <xf numFmtId="165" fontId="6" fillId="0" borderId="0" xfId="5" applyFont="1" applyAlignment="1">
      <alignment horizontal="left"/>
    </xf>
    <xf numFmtId="165" fontId="4" fillId="0" borderId="0" xfId="5" applyFont="1" applyAlignment="1">
      <alignment horizontal="left" indent="1"/>
    </xf>
    <xf numFmtId="165" fontId="5" fillId="0" borderId="0" xfId="5" applyFont="1" applyAlignment="1">
      <alignment horizontal="left"/>
    </xf>
    <xf numFmtId="165" fontId="5" fillId="0" borderId="0" xfId="5" applyFont="1" applyAlignment="1">
      <alignment horizontal="right"/>
    </xf>
    <xf numFmtId="165" fontId="3" fillId="0" borderId="0" xfId="5" applyFont="1"/>
    <xf numFmtId="165" fontId="4" fillId="0" borderId="0" xfId="5" applyFont="1" applyAlignment="1">
      <alignment vertical="center"/>
    </xf>
    <xf numFmtId="164" fontId="4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165" fontId="3" fillId="0" borderId="0" xfId="5" applyFont="1" applyAlignment="1">
      <alignment horizontal="fill"/>
    </xf>
    <xf numFmtId="37" fontId="3" fillId="0" borderId="0" xfId="5" applyNumberFormat="1" applyFont="1"/>
    <xf numFmtId="165" fontId="4" fillId="0" borderId="0" xfId="5" quotePrefix="1" applyFont="1" applyAlignment="1">
      <alignment horizontal="left"/>
    </xf>
    <xf numFmtId="165" fontId="6" fillId="0" borderId="0" xfId="5" quotePrefix="1" applyFont="1" applyAlignment="1">
      <alignment horizontal="left"/>
    </xf>
    <xf numFmtId="165" fontId="5" fillId="0" borderId="0" xfId="5" applyFont="1" applyAlignment="1">
      <alignment horizontal="fill"/>
    </xf>
    <xf numFmtId="165" fontId="7" fillId="0" borderId="0" xfId="5" applyFont="1" applyAlignment="1">
      <alignment horizontal="right" vertical="center"/>
    </xf>
    <xf numFmtId="0" fontId="3" fillId="0" borderId="0" xfId="6" applyFont="1"/>
    <xf numFmtId="164" fontId="7" fillId="0" borderId="0" xfId="0" applyFont="1"/>
    <xf numFmtId="165" fontId="4" fillId="0" borderId="0" xfId="18" applyFont="1"/>
    <xf numFmtId="0" fontId="4" fillId="0" borderId="0" xfId="6" applyFont="1"/>
    <xf numFmtId="165" fontId="6" fillId="0" borderId="0" xfId="18" quotePrefix="1" applyFont="1" applyAlignment="1">
      <alignment horizontal="left"/>
    </xf>
    <xf numFmtId="165" fontId="6" fillId="0" borderId="0" xfId="18" applyFont="1" applyAlignment="1">
      <alignment horizontal="left"/>
    </xf>
    <xf numFmtId="165" fontId="4" fillId="0" borderId="0" xfId="18" applyFont="1" applyAlignment="1">
      <alignment horizontal="left" indent="1"/>
    </xf>
    <xf numFmtId="165" fontId="4" fillId="0" borderId="1" xfId="18" applyFont="1" applyBorder="1" applyAlignment="1">
      <alignment horizontal="left" indent="1"/>
    </xf>
    <xf numFmtId="165" fontId="4" fillId="0" borderId="0" xfId="19" applyFont="1"/>
    <xf numFmtId="165" fontId="3" fillId="0" borderId="3" xfId="5" applyFont="1" applyBorder="1"/>
    <xf numFmtId="0" fontId="3" fillId="0" borderId="3" xfId="1" applyFont="1" applyBorder="1" applyAlignment="1">
      <alignment horizontal="left"/>
    </xf>
    <xf numFmtId="164" fontId="19" fillId="0" borderId="0" xfId="0" applyFont="1"/>
    <xf numFmtId="0" fontId="27" fillId="4" borderId="5" xfId="23" applyFont="1" applyFill="1" applyBorder="1" applyAlignment="1" applyProtection="1">
      <alignment horizontal="center"/>
      <protection locked="0"/>
    </xf>
    <xf numFmtId="165" fontId="3" fillId="0" borderId="0" xfId="5" applyFont="1" applyAlignment="1">
      <alignment horizontal="left"/>
    </xf>
    <xf numFmtId="164" fontId="19" fillId="0" borderId="0" xfId="0" applyFont="1" applyAlignment="1">
      <alignment vertical="center"/>
    </xf>
    <xf numFmtId="164" fontId="19" fillId="0" borderId="0" xfId="0" applyFont="1" applyProtection="1">
      <protection locked="0"/>
    </xf>
    <xf numFmtId="164" fontId="19" fillId="0" borderId="0" xfId="0" applyFont="1" applyAlignment="1" applyProtection="1">
      <alignment horizontal="left" vertical="center"/>
      <protection locked="0"/>
    </xf>
    <xf numFmtId="169" fontId="7" fillId="0" borderId="0" xfId="5" applyNumberFormat="1" applyFont="1"/>
    <xf numFmtId="169" fontId="3" fillId="0" borderId="0" xfId="5" applyNumberFormat="1" applyFont="1" applyAlignment="1">
      <alignment horizontal="right"/>
    </xf>
    <xf numFmtId="169" fontId="3" fillId="0" borderId="0" xfId="5" applyNumberFormat="1" applyFont="1"/>
    <xf numFmtId="165" fontId="7" fillId="0" borderId="0" xfId="5" applyFont="1"/>
    <xf numFmtId="37" fontId="7" fillId="0" borderId="0" xfId="5" applyNumberFormat="1" applyFont="1"/>
    <xf numFmtId="0" fontId="5" fillId="0" borderId="0" xfId="6" applyFont="1" applyAlignment="1">
      <alignment vertical="center"/>
    </xf>
    <xf numFmtId="169" fontId="3" fillId="0" borderId="0" xfId="0" applyNumberFormat="1" applyFont="1"/>
    <xf numFmtId="169" fontId="7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169" fontId="5" fillId="0" borderId="0" xfId="6" applyNumberFormat="1" applyFont="1"/>
    <xf numFmtId="169" fontId="5" fillId="0" borderId="0" xfId="6" applyNumberFormat="1" applyFont="1" applyAlignment="1">
      <alignment vertical="center"/>
    </xf>
    <xf numFmtId="169" fontId="3" fillId="0" borderId="0" xfId="5" applyNumberFormat="1" applyFont="1" applyAlignment="1">
      <alignment horizontal="center"/>
    </xf>
    <xf numFmtId="169" fontId="3" fillId="0" borderId="1" xfId="5" applyNumberFormat="1" applyFont="1" applyBorder="1" applyAlignment="1">
      <alignment horizontal="right"/>
    </xf>
    <xf numFmtId="169" fontId="5" fillId="0" borderId="0" xfId="5" applyNumberFormat="1" applyFont="1" applyAlignment="1">
      <alignment horizontal="center"/>
    </xf>
    <xf numFmtId="169" fontId="3" fillId="0" borderId="0" xfId="5" applyNumberFormat="1" applyFont="1" applyAlignment="1">
      <alignment horizontal="left"/>
    </xf>
    <xf numFmtId="0" fontId="4" fillId="0" borderId="0" xfId="6" applyFont="1" applyAlignment="1">
      <alignment vertical="center"/>
    </xf>
    <xf numFmtId="164" fontId="3" fillId="0" borderId="0" xfId="0" applyFont="1" applyAlignment="1">
      <alignment vertical="center"/>
    </xf>
    <xf numFmtId="169" fontId="23" fillId="3" borderId="0" xfId="18" applyNumberFormat="1" applyFont="1" applyFill="1" applyAlignment="1">
      <alignment vertical="center"/>
    </xf>
    <xf numFmtId="169" fontId="22" fillId="3" borderId="0" xfId="18" applyNumberFormat="1" applyFont="1" applyFill="1" applyAlignment="1">
      <alignment horizontal="right" vertical="center" wrapText="1"/>
    </xf>
    <xf numFmtId="169" fontId="22" fillId="3" borderId="0" xfId="18" applyNumberFormat="1" applyFont="1" applyFill="1" applyAlignment="1">
      <alignment horizontal="right" vertical="center"/>
    </xf>
    <xf numFmtId="169" fontId="4" fillId="0" borderId="0" xfId="18" applyNumberFormat="1" applyFont="1" applyAlignment="1">
      <alignment horizontal="center"/>
    </xf>
    <xf numFmtId="169" fontId="3" fillId="0" borderId="0" xfId="18" applyNumberFormat="1" applyFont="1" applyAlignment="1">
      <alignment horizontal="right"/>
    </xf>
    <xf numFmtId="169" fontId="3" fillId="0" borderId="0" xfId="18" applyNumberFormat="1" applyFont="1"/>
    <xf numFmtId="169" fontId="9" fillId="0" borderId="0" xfId="18" applyNumberFormat="1" applyFont="1"/>
    <xf numFmtId="169" fontId="3" fillId="0" borderId="1" xfId="18" applyNumberFormat="1" applyFont="1" applyBorder="1"/>
    <xf numFmtId="169" fontId="3" fillId="0" borderId="0" xfId="6" applyNumberFormat="1" applyFont="1"/>
    <xf numFmtId="169" fontId="4" fillId="0" borderId="0" xfId="6" applyNumberFormat="1" applyFont="1"/>
    <xf numFmtId="169" fontId="7" fillId="0" borderId="1" xfId="18" applyNumberFormat="1" applyFont="1" applyBorder="1" applyAlignment="1">
      <alignment horizontal="right"/>
    </xf>
    <xf numFmtId="169" fontId="4" fillId="0" borderId="0" xfId="19" applyNumberFormat="1" applyFont="1" applyAlignment="1">
      <alignment horizontal="center"/>
    </xf>
    <xf numFmtId="169" fontId="3" fillId="0" borderId="0" xfId="19" applyNumberFormat="1" applyFont="1"/>
    <xf numFmtId="169" fontId="3" fillId="0" borderId="0" xfId="19" applyNumberFormat="1" applyFont="1" applyAlignment="1">
      <alignment horizontal="right"/>
    </xf>
    <xf numFmtId="169" fontId="9" fillId="0" borderId="0" xfId="19" applyNumberFormat="1" applyFont="1"/>
    <xf numFmtId="169" fontId="7" fillId="0" borderId="0" xfId="5" applyNumberFormat="1" applyFont="1" applyAlignment="1">
      <alignment horizontal="right"/>
    </xf>
    <xf numFmtId="169" fontId="7" fillId="0" borderId="0" xfId="18" applyNumberFormat="1" applyFont="1" applyAlignment="1">
      <alignment horizontal="right"/>
    </xf>
    <xf numFmtId="0" fontId="7" fillId="0" borderId="0" xfId="6" applyFont="1"/>
    <xf numFmtId="169" fontId="7" fillId="0" borderId="0" xfId="6" applyNumberFormat="1" applyFont="1"/>
    <xf numFmtId="169" fontId="7" fillId="0" borderId="0" xfId="19" applyNumberFormat="1" applyFont="1" applyAlignment="1">
      <alignment horizontal="right"/>
    </xf>
    <xf numFmtId="1" fontId="14" fillId="0" borderId="0" xfId="1" applyNumberFormat="1" applyFont="1"/>
    <xf numFmtId="0" fontId="7" fillId="0" borderId="0" xfId="1" applyFont="1"/>
    <xf numFmtId="169" fontId="3" fillId="0" borderId="3" xfId="18" applyNumberFormat="1" applyFont="1" applyBorder="1"/>
    <xf numFmtId="165" fontId="23" fillId="6" borderId="0" xfId="5" applyFont="1" applyFill="1" applyAlignment="1">
      <alignment horizontal="left" vertical="center"/>
    </xf>
    <xf numFmtId="1" fontId="23" fillId="6" borderId="0" xfId="5" applyNumberFormat="1" applyFont="1" applyFill="1" applyAlignment="1">
      <alignment horizontal="right" vertical="center"/>
    </xf>
    <xf numFmtId="0" fontId="27" fillId="5" borderId="5" xfId="23" applyFont="1" applyFill="1" applyBorder="1" applyAlignment="1" applyProtection="1">
      <alignment horizontal="center"/>
      <protection locked="0"/>
    </xf>
    <xf numFmtId="167" fontId="7" fillId="0" borderId="0" xfId="5" applyNumberFormat="1" applyFont="1"/>
    <xf numFmtId="165" fontId="23" fillId="6" borderId="0" xfId="5" applyFont="1" applyFill="1" applyAlignment="1">
      <alignment horizontal="left" vertical="center" wrapText="1"/>
    </xf>
    <xf numFmtId="167" fontId="3" fillId="0" borderId="0" xfId="5" applyNumberFormat="1" applyFont="1"/>
    <xf numFmtId="170" fontId="7" fillId="0" borderId="0" xfId="5" applyNumberFormat="1" applyFont="1"/>
    <xf numFmtId="170" fontId="3" fillId="0" borderId="0" xfId="5" applyNumberFormat="1" applyFont="1" applyAlignment="1">
      <alignment horizontal="right"/>
    </xf>
    <xf numFmtId="170" fontId="3" fillId="0" borderId="0" xfId="5" applyNumberFormat="1" applyFont="1"/>
    <xf numFmtId="170" fontId="7" fillId="0" borderId="0" xfId="5" applyNumberFormat="1" applyFont="1" applyAlignment="1">
      <alignment horizontal="right"/>
    </xf>
    <xf numFmtId="165" fontId="3" fillId="0" borderId="3" xfId="5" applyFont="1" applyBorder="1" applyAlignment="1">
      <alignment horizontal="left"/>
    </xf>
    <xf numFmtId="169" fontId="23" fillId="6" borderId="0" xfId="0" applyNumberFormat="1" applyFont="1" applyFill="1" applyAlignment="1">
      <alignment vertical="center"/>
    </xf>
    <xf numFmtId="169" fontId="22" fillId="6" borderId="0" xfId="0" applyNumberFormat="1" applyFont="1" applyFill="1" applyAlignment="1">
      <alignment horizontal="right" vertical="center"/>
    </xf>
    <xf numFmtId="169" fontId="22" fillId="6" borderId="0" xfId="0" applyNumberFormat="1" applyFont="1" applyFill="1" applyAlignment="1">
      <alignment horizontal="right" vertical="center" wrapText="1"/>
    </xf>
    <xf numFmtId="169" fontId="22" fillId="6" borderId="0" xfId="0" applyNumberFormat="1" applyFont="1" applyFill="1" applyAlignment="1">
      <alignment horizontal="left" vertical="center"/>
    </xf>
    <xf numFmtId="169" fontId="3" fillId="0" borderId="3" xfId="0" applyNumberFormat="1" applyFont="1" applyBorder="1"/>
    <xf numFmtId="170" fontId="7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69" fontId="27" fillId="5" borderId="5" xfId="23" applyNumberFormat="1" applyFont="1" applyFill="1" applyBorder="1" applyAlignment="1" applyProtection="1">
      <alignment horizontal="center"/>
      <protection locked="0"/>
    </xf>
    <xf numFmtId="0" fontId="5" fillId="6" borderId="0" xfId="6" applyFont="1" applyFill="1" applyAlignment="1">
      <alignment vertical="center"/>
    </xf>
    <xf numFmtId="169" fontId="23" fillId="6" borderId="0" xfId="5" quotePrefix="1" applyNumberFormat="1" applyFont="1" applyFill="1" applyAlignment="1">
      <alignment horizontal="right" vertical="center"/>
    </xf>
    <xf numFmtId="169" fontId="23" fillId="6" borderId="0" xfId="5" applyNumberFormat="1" applyFont="1" applyFill="1" applyAlignment="1">
      <alignment horizontal="right" vertical="center" wrapText="1"/>
    </xf>
    <xf numFmtId="169" fontId="23" fillId="6" borderId="0" xfId="5" applyNumberFormat="1" applyFont="1" applyFill="1" applyAlignment="1">
      <alignment horizontal="right" vertical="center"/>
    </xf>
    <xf numFmtId="169" fontId="23" fillId="6" borderId="0" xfId="5" quotePrefix="1" applyNumberFormat="1" applyFont="1" applyFill="1" applyAlignment="1">
      <alignment horizontal="right" vertical="center" wrapText="1"/>
    </xf>
    <xf numFmtId="169" fontId="23" fillId="6" borderId="0" xfId="18" applyNumberFormat="1" applyFont="1" applyFill="1" applyAlignment="1">
      <alignment vertical="center"/>
    </xf>
    <xf numFmtId="169" fontId="22" fillId="6" borderId="0" xfId="18" applyNumberFormat="1" applyFont="1" applyFill="1" applyAlignment="1">
      <alignment horizontal="right" vertical="center" wrapText="1"/>
    </xf>
    <xf numFmtId="169" fontId="22" fillId="6" borderId="0" xfId="18" applyNumberFormat="1" applyFont="1" applyFill="1" applyAlignment="1">
      <alignment horizontal="right" vertical="center"/>
    </xf>
    <xf numFmtId="0" fontId="6" fillId="7" borderId="0" xfId="4" quotePrefix="1" applyFont="1" applyFill="1" applyAlignment="1">
      <alignment horizontal="left"/>
    </xf>
    <xf numFmtId="171" fontId="7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right"/>
    </xf>
    <xf numFmtId="171" fontId="3" fillId="0" borderId="0" xfId="0" applyNumberFormat="1" applyFont="1"/>
    <xf numFmtId="169" fontId="3" fillId="0" borderId="3" xfId="5" applyNumberFormat="1" applyFont="1" applyBorder="1" applyAlignment="1">
      <alignment horizontal="left"/>
    </xf>
    <xf numFmtId="164" fontId="3" fillId="0" borderId="3" xfId="20" applyFont="1" applyBorder="1" applyAlignment="1">
      <alignment horizontal="left"/>
    </xf>
    <xf numFmtId="169" fontId="3" fillId="0" borderId="3" xfId="19" applyNumberFormat="1" applyFont="1" applyBorder="1"/>
    <xf numFmtId="165" fontId="4" fillId="0" borderId="3" xfId="19" applyFont="1" applyBorder="1"/>
    <xf numFmtId="0" fontId="23" fillId="6" borderId="0" xfId="1" applyFont="1" applyFill="1" applyAlignment="1">
      <alignment vertical="center"/>
    </xf>
    <xf numFmtId="0" fontId="22" fillId="6" borderId="0" xfId="1" applyFont="1" applyFill="1" applyAlignment="1">
      <alignment horizontal="right" vertical="center"/>
    </xf>
    <xf numFmtId="0" fontId="22" fillId="6" borderId="0" xfId="1" applyFont="1" applyFill="1" applyAlignment="1">
      <alignment horizontal="right" vertical="center" wrapText="1"/>
    </xf>
    <xf numFmtId="0" fontId="22" fillId="6" borderId="0" xfId="1" applyFont="1" applyFill="1" applyAlignment="1">
      <alignment horizontal="center" vertical="center"/>
    </xf>
    <xf numFmtId="167" fontId="3" fillId="0" borderId="0" xfId="1" applyNumberFormat="1" applyFont="1"/>
    <xf numFmtId="0" fontId="3" fillId="0" borderId="3" xfId="1" applyFont="1" applyBorder="1"/>
    <xf numFmtId="169" fontId="3" fillId="8" borderId="0" xfId="18" applyNumberFormat="1" applyFont="1" applyFill="1" applyAlignment="1">
      <alignment horizontal="right"/>
    </xf>
    <xf numFmtId="169" fontId="21" fillId="8" borderId="0" xfId="18" applyNumberFormat="1" applyFont="1" applyFill="1"/>
    <xf numFmtId="169" fontId="21" fillId="8" borderId="0" xfId="18" applyNumberFormat="1" applyFont="1" applyFill="1" applyAlignment="1">
      <alignment horizontal="right"/>
    </xf>
    <xf numFmtId="167" fontId="7" fillId="0" borderId="0" xfId="6" applyNumberFormat="1" applyFont="1"/>
    <xf numFmtId="169" fontId="3" fillId="8" borderId="0" xfId="18" applyNumberFormat="1" applyFont="1" applyFill="1"/>
    <xf numFmtId="164" fontId="28" fillId="0" borderId="0" xfId="0" applyFont="1" applyProtection="1">
      <protection locked="0"/>
    </xf>
    <xf numFmtId="164" fontId="28" fillId="0" borderId="0" xfId="0" applyFont="1" applyAlignment="1" applyProtection="1">
      <alignment horizontal="left"/>
      <protection locked="0"/>
    </xf>
    <xf numFmtId="164" fontId="33" fillId="0" borderId="0" xfId="23" applyNumberFormat="1" applyFont="1"/>
    <xf numFmtId="164" fontId="33" fillId="0" borderId="0" xfId="23" applyNumberFormat="1" applyFont="1" applyBorder="1" applyAlignment="1" applyProtection="1">
      <alignment horizontal="center" vertical="center"/>
      <protection locked="0"/>
    </xf>
    <xf numFmtId="164" fontId="33" fillId="0" borderId="0" xfId="23" applyNumberFormat="1" applyFont="1" applyProtection="1">
      <protection locked="0"/>
    </xf>
    <xf numFmtId="164" fontId="34" fillId="0" borderId="0" xfId="0" applyFont="1"/>
    <xf numFmtId="164" fontId="20" fillId="0" borderId="0" xfId="0" applyFont="1" applyAlignment="1" applyProtection="1">
      <alignment horizontal="left" vertical="center"/>
      <protection locked="0"/>
    </xf>
    <xf numFmtId="164" fontId="20" fillId="0" borderId="0" xfId="0" applyFont="1" applyAlignment="1" applyProtection="1">
      <alignment vertical="center"/>
      <protection locked="0"/>
    </xf>
    <xf numFmtId="169" fontId="23" fillId="9" borderId="0" xfId="18" applyNumberFormat="1" applyFont="1" applyFill="1" applyAlignment="1">
      <alignment vertical="center"/>
    </xf>
    <xf numFmtId="169" fontId="22" fillId="9" borderId="0" xfId="18" applyNumberFormat="1" applyFont="1" applyFill="1" applyAlignment="1">
      <alignment horizontal="right" vertical="center" wrapText="1"/>
    </xf>
    <xf numFmtId="169" fontId="22" fillId="9" borderId="0" xfId="18" applyNumberFormat="1" applyFont="1" applyFill="1" applyAlignment="1">
      <alignment horizontal="right" vertical="center"/>
    </xf>
    <xf numFmtId="164" fontId="35" fillId="0" borderId="0" xfId="0" applyFont="1"/>
    <xf numFmtId="164" fontId="36" fillId="0" borderId="0" xfId="23" applyNumberFormat="1" applyFont="1" applyBorder="1" applyAlignment="1" applyProtection="1">
      <alignment horizontal="center" vertical="center"/>
      <protection locked="0"/>
    </xf>
    <xf numFmtId="164" fontId="36" fillId="0" borderId="0" xfId="23" applyNumberFormat="1" applyFont="1" applyProtection="1">
      <protection locked="0"/>
    </xf>
    <xf numFmtId="164" fontId="19" fillId="0" borderId="0" xfId="0" applyFont="1" applyAlignment="1">
      <alignment horizontal="left" vertical="center"/>
    </xf>
    <xf numFmtId="164" fontId="32" fillId="0" borderId="0" xfId="0" applyFont="1" applyAlignment="1">
      <alignment horizontal="center" vertical="center" wrapText="1"/>
    </xf>
    <xf numFmtId="165" fontId="29" fillId="0" borderId="0" xfId="5" applyFont="1" applyAlignment="1">
      <alignment horizontal="center"/>
    </xf>
    <xf numFmtId="165" fontId="2" fillId="0" borderId="0" xfId="5" quotePrefix="1" applyFont="1" applyAlignment="1">
      <alignment horizontal="center"/>
    </xf>
    <xf numFmtId="165" fontId="2" fillId="0" borderId="0" xfId="5" applyFont="1" applyAlignment="1">
      <alignment horizontal="center"/>
    </xf>
    <xf numFmtId="164" fontId="2" fillId="0" borderId="0" xfId="0" quotePrefix="1" applyFont="1" applyAlignment="1">
      <alignment horizontal="center"/>
    </xf>
    <xf numFmtId="164" fontId="2" fillId="0" borderId="0" xfId="0" applyFont="1" applyAlignment="1">
      <alignment horizontal="center"/>
    </xf>
    <xf numFmtId="169" fontId="23" fillId="6" borderId="4" xfId="0" applyNumberFormat="1" applyFont="1" applyFill="1" applyBorder="1" applyAlignment="1">
      <alignment horizontal="center" vertical="center"/>
    </xf>
    <xf numFmtId="164" fontId="23" fillId="6" borderId="0" xfId="0" applyFont="1" applyFill="1" applyAlignment="1">
      <alignment horizontal="left" vertical="center" wrapText="1"/>
    </xf>
    <xf numFmtId="164" fontId="23" fillId="6" borderId="0" xfId="0" applyFont="1" applyFill="1" applyAlignment="1">
      <alignment horizontal="left" vertical="center"/>
    </xf>
    <xf numFmtId="165" fontId="3" fillId="0" borderId="0" xfId="5" applyFont="1" applyAlignment="1">
      <alignment horizontal="left" vertical="center" wrapText="1"/>
    </xf>
    <xf numFmtId="165" fontId="23" fillId="6" borderId="0" xfId="5" quotePrefix="1" applyFont="1" applyFill="1" applyAlignment="1">
      <alignment horizontal="left" vertical="center" wrapText="1"/>
    </xf>
    <xf numFmtId="169" fontId="23" fillId="6" borderId="4" xfId="5" applyNumberFormat="1" applyFont="1" applyFill="1" applyBorder="1" applyAlignment="1">
      <alignment horizontal="center" vertical="center"/>
    </xf>
    <xf numFmtId="169" fontId="23" fillId="6" borderId="4" xfId="18" applyNumberFormat="1" applyFont="1" applyFill="1" applyBorder="1" applyAlignment="1">
      <alignment horizontal="center" vertical="center"/>
    </xf>
    <xf numFmtId="165" fontId="2" fillId="0" borderId="0" xfId="18" quotePrefix="1" applyFont="1" applyAlignment="1">
      <alignment horizontal="center"/>
    </xf>
    <xf numFmtId="165" fontId="2" fillId="0" borderId="0" xfId="18" applyFont="1" applyAlignment="1">
      <alignment horizontal="center"/>
    </xf>
    <xf numFmtId="165" fontId="23" fillId="6" borderId="0" xfId="18" applyFont="1" applyFill="1" applyAlignment="1">
      <alignment horizontal="left" vertical="center" wrapText="1"/>
    </xf>
    <xf numFmtId="165" fontId="6" fillId="0" borderId="0" xfId="18" applyFont="1" applyAlignment="1">
      <alignment horizontal="center"/>
    </xf>
    <xf numFmtId="165" fontId="23" fillId="3" borderId="0" xfId="18" applyFont="1" applyFill="1" applyAlignment="1">
      <alignment horizontal="left" vertical="center" wrapText="1"/>
    </xf>
    <xf numFmtId="169" fontId="23" fillId="3" borderId="4" xfId="18" applyNumberFormat="1" applyFont="1" applyFill="1" applyBorder="1" applyAlignment="1">
      <alignment horizontal="center" vertical="center"/>
    </xf>
    <xf numFmtId="165" fontId="2" fillId="0" borderId="0" xfId="19" quotePrefix="1" applyFont="1" applyAlignment="1">
      <alignment horizontal="center"/>
    </xf>
    <xf numFmtId="165" fontId="2" fillId="0" borderId="0" xfId="19" applyFont="1" applyAlignment="1">
      <alignment horizontal="center"/>
    </xf>
    <xf numFmtId="0" fontId="6" fillId="0" borderId="0" xfId="1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23" fillId="6" borderId="0" xfId="1" applyFont="1" applyFill="1" applyAlignment="1">
      <alignment horizontal="left" vertical="center" wrapText="1"/>
    </xf>
    <xf numFmtId="0" fontId="2" fillId="0" borderId="0" xfId="1" quotePrefix="1" applyFont="1" applyAlignment="1">
      <alignment horizontal="center"/>
    </xf>
    <xf numFmtId="0" fontId="2" fillId="0" borderId="0" xfId="1" applyFont="1" applyAlignment="1">
      <alignment horizontal="center"/>
    </xf>
    <xf numFmtId="169" fontId="23" fillId="9" borderId="4" xfId="18" applyNumberFormat="1" applyFont="1" applyFill="1" applyBorder="1" applyAlignment="1">
      <alignment horizontal="center" vertical="center"/>
    </xf>
    <xf numFmtId="165" fontId="23" fillId="9" borderId="0" xfId="18" applyFont="1" applyFill="1" applyAlignment="1">
      <alignment horizontal="left" vertical="center" wrapText="1"/>
    </xf>
    <xf numFmtId="164" fontId="4" fillId="0" borderId="0" xfId="0" applyFont="1" applyAlignment="1" applyProtection="1">
      <alignment horizontal="left"/>
      <protection locked="0"/>
    </xf>
    <xf numFmtId="170" fontId="3" fillId="0" borderId="0" xfId="0" applyNumberFormat="1" applyFont="1" applyAlignment="1" applyProtection="1">
      <alignment horizontal="right"/>
      <protection locked="0"/>
    </xf>
    <xf numFmtId="164" fontId="3" fillId="0" borderId="0" xfId="0" applyFont="1" applyProtection="1">
      <protection locked="0"/>
    </xf>
    <xf numFmtId="165" fontId="4" fillId="0" borderId="0" xfId="5" applyFont="1" applyAlignment="1" applyProtection="1">
      <alignment horizontal="center"/>
      <protection locked="0"/>
    </xf>
    <xf numFmtId="169" fontId="5" fillId="0" borderId="0" xfId="5" applyNumberFormat="1" applyFont="1" applyAlignment="1" applyProtection="1">
      <alignment horizontal="center"/>
      <protection locked="0"/>
    </xf>
    <xf numFmtId="169" fontId="5" fillId="0" borderId="0" xfId="6" applyNumberFormat="1" applyFont="1" applyProtection="1">
      <protection locked="0"/>
    </xf>
    <xf numFmtId="0" fontId="5" fillId="0" borderId="0" xfId="6" applyFont="1" applyProtection="1">
      <protection locked="0"/>
    </xf>
  </cellXfs>
  <cellStyles count="24">
    <cellStyle name="Hipervínculo" xfId="23" builtinId="8"/>
    <cellStyle name="Millares 2" xfId="8" xr:uid="{00000000-0005-0000-0000-000001000000}"/>
    <cellStyle name="Millares 3" xfId="22" xr:uid="{00000000-0005-0000-0000-000002000000}"/>
    <cellStyle name="Normal" xfId="0" builtinId="0"/>
    <cellStyle name="Normal 10" xfId="15" xr:uid="{00000000-0005-0000-0000-000004000000}"/>
    <cellStyle name="Normal 11" xfId="16" xr:uid="{00000000-0005-0000-0000-000005000000}"/>
    <cellStyle name="Normal 12" xfId="18" xr:uid="{00000000-0005-0000-0000-000006000000}"/>
    <cellStyle name="Normal 12 2" xfId="19" xr:uid="{00000000-0005-0000-0000-000007000000}"/>
    <cellStyle name="Normal 2" xfId="1" xr:uid="{00000000-0005-0000-0000-000008000000}"/>
    <cellStyle name="Normal 2 2" xfId="20" xr:uid="{00000000-0005-0000-0000-000009000000}"/>
    <cellStyle name="Normal 3" xfId="2" xr:uid="{00000000-0005-0000-0000-00000A000000}"/>
    <cellStyle name="Normal 3 2" xfId="6" xr:uid="{00000000-0005-0000-0000-00000B000000}"/>
    <cellStyle name="Normal 4" xfId="4" xr:uid="{00000000-0005-0000-0000-00000C000000}"/>
    <cellStyle name="Normal 5" xfId="5" xr:uid="{00000000-0005-0000-0000-00000D000000}"/>
    <cellStyle name="Normal 5 2" xfId="17" xr:uid="{00000000-0005-0000-0000-00000E000000}"/>
    <cellStyle name="Normal 6" xfId="7" xr:uid="{00000000-0005-0000-0000-00000F000000}"/>
    <cellStyle name="Normal 7" xfId="9" xr:uid="{00000000-0005-0000-0000-000010000000}"/>
    <cellStyle name="Normal 8" xfId="10" xr:uid="{00000000-0005-0000-0000-000011000000}"/>
    <cellStyle name="Normal 9" xfId="11" xr:uid="{00000000-0005-0000-0000-000012000000}"/>
    <cellStyle name="Notas 2" xfId="3" xr:uid="{00000000-0005-0000-0000-000013000000}"/>
    <cellStyle name="Porcentaje 2" xfId="12" xr:uid="{00000000-0005-0000-0000-000014000000}"/>
    <cellStyle name="Porcentaje 3" xfId="13" xr:uid="{00000000-0005-0000-0000-000015000000}"/>
    <cellStyle name="Porcentaje 4" xfId="14" xr:uid="{00000000-0005-0000-0000-000016000000}"/>
    <cellStyle name="Porcentaje 5" xfId="21" xr:uid="{00000000-0005-0000-0000-000017000000}"/>
  </cellStyles>
  <dxfs count="2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  <color rgb="FFFFCC00"/>
      <color rgb="FFCCFF99"/>
      <color rgb="FFD60093"/>
      <color rgb="FFCCFF66"/>
      <color rgb="FF9966FF"/>
      <color rgb="FFFF9966"/>
      <color rgb="FF3366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9</xdr:col>
      <xdr:colOff>799292</xdr:colOff>
      <xdr:row>41</xdr:row>
      <xdr:rowOff>66456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8266892" cy="626723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4</xdr:row>
      <xdr:rowOff>57150</xdr:rowOff>
    </xdr:from>
    <xdr:to>
      <xdr:col>6</xdr:col>
      <xdr:colOff>333933</xdr:colOff>
      <xdr:row>28</xdr:row>
      <xdr:rowOff>38608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704850"/>
          <a:ext cx="4001058" cy="3639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xie%20E.%20Brenes%20Vindas\Datos\2022\Publicaciones\Expansi&#243;n\Expansi&#243;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-15"/>
      <sheetName val="C16"/>
      <sheetName val="C17-20"/>
      <sheetName val="C21"/>
      <sheetName val="C22"/>
      <sheetName val="C23"/>
      <sheetName val="C24"/>
      <sheetName val="C25"/>
      <sheetName val="C26-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39"/>
      <sheetName val="C40-43"/>
      <sheetName val="C44"/>
      <sheetName val="C45"/>
      <sheetName val="C46"/>
      <sheetName val="C47"/>
      <sheetName val="C48"/>
      <sheetName val="C49"/>
      <sheetName val="C50"/>
      <sheetName val="C51"/>
      <sheetName val="C52"/>
      <sheetName val="C53"/>
      <sheetName val="C54"/>
      <sheetName val="C55"/>
      <sheetName val="C56"/>
      <sheetName val="C57"/>
      <sheetName val="C58"/>
      <sheetName val="C59"/>
      <sheetName val="C60"/>
      <sheetName val="C61"/>
      <sheetName val="C62"/>
      <sheetName val="C63"/>
      <sheetName val="C64"/>
      <sheetName val="C65-66"/>
      <sheetName val="C67-68"/>
      <sheetName val="C69-C70"/>
      <sheetName val="C71-72"/>
      <sheetName val="C73"/>
      <sheetName val="C74"/>
      <sheetName val="C75"/>
      <sheetName val="C76-80"/>
      <sheetName val="C81"/>
      <sheetName val="C82"/>
      <sheetName val="C83"/>
      <sheetName val="C84"/>
      <sheetName val="C85"/>
      <sheetName val="C86"/>
      <sheetName val="C87"/>
      <sheetName val="C88"/>
      <sheetName val="C89"/>
      <sheetName val="C90"/>
      <sheetName val="C91"/>
      <sheetName val="C92"/>
      <sheetName val="C93"/>
      <sheetName val="C94"/>
      <sheetName val="C95"/>
      <sheetName val="C96"/>
      <sheetName val="C97"/>
      <sheetName val="C98"/>
      <sheetName val="C99"/>
      <sheetName val="C100"/>
      <sheetName val="C101"/>
      <sheetName val="C102"/>
      <sheetName val="C103"/>
      <sheetName val="C104 "/>
      <sheetName val="C105"/>
      <sheetName val="C106"/>
      <sheetName val="C107"/>
      <sheetName val="C108"/>
      <sheetName val="C109"/>
      <sheetName val="C110"/>
      <sheetName val="C111"/>
      <sheetName val="C112"/>
      <sheetName val="C113"/>
      <sheetName val="C114"/>
      <sheetName val="C115"/>
      <sheetName val="C116"/>
      <sheetName val="C117"/>
      <sheetName val="C118"/>
      <sheetName val="C119"/>
      <sheetName val="C120"/>
      <sheetName val="C121"/>
      <sheetName val="C122"/>
      <sheetName val="C123"/>
      <sheetName val="C124"/>
      <sheetName val="C125"/>
      <sheetName val="C126"/>
      <sheetName val="C127"/>
      <sheetName val="C128-129"/>
      <sheetName val="C130"/>
      <sheetName val="C131"/>
      <sheetName val="C13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66"/>
  </sheetPr>
  <dimension ref="L2"/>
  <sheetViews>
    <sheetView showGridLines="0" tabSelected="1" zoomScaleNormal="100" workbookViewId="0">
      <selection activeCell="L21" sqref="L21"/>
    </sheetView>
  </sheetViews>
  <sheetFormatPr baseColWidth="10" defaultRowHeight="12" x14ac:dyDescent="0.15"/>
  <sheetData>
    <row r="2" spans="12:12" ht="15" x14ac:dyDescent="0.25">
      <c r="L2" s="55" t="s">
        <v>124</v>
      </c>
    </row>
  </sheetData>
  <hyperlinks>
    <hyperlink ref="L2" location="Contenido!A1" display="Contenido" xr:uid="{00000000-0004-0000-0000-000000000000}"/>
  </hyperlinks>
  <printOptions horizontalCentered="1"/>
  <pageMargins left="0.59055118110236227" right="0.59055118110236227" top="0.39370078740157483" bottom="0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>
    <tabColor theme="4" tint="0.59999389629810485"/>
    <pageSetUpPr fitToPage="1"/>
  </sheetPr>
  <dimension ref="A1:N40"/>
  <sheetViews>
    <sheetView showGridLines="0" zoomScaleNormal="100" zoomScaleSheetLayoutView="100" workbookViewId="0">
      <selection activeCell="N2" sqref="N2"/>
    </sheetView>
  </sheetViews>
  <sheetFormatPr baseColWidth="10" defaultColWidth="7.625" defaultRowHeight="12.75" x14ac:dyDescent="0.2"/>
  <cols>
    <col min="1" max="1" width="23.5" style="25" customWidth="1"/>
    <col min="2" max="13" width="8.375" style="33" customWidth="1"/>
    <col min="14" max="14" width="9.5" style="33" customWidth="1"/>
    <col min="15" max="16384" width="7.625" style="33"/>
  </cols>
  <sheetData>
    <row r="1" spans="1:14" ht="15" customHeight="1" x14ac:dyDescent="0.25">
      <c r="A1" s="163" t="s">
        <v>143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ht="15" customHeight="1" x14ac:dyDescent="0.25">
      <c r="A2" s="164" t="s">
        <v>163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02" t="s">
        <v>124</v>
      </c>
    </row>
    <row r="3" spans="1:14" ht="15" x14ac:dyDescent="0.25">
      <c r="A3" s="164" t="s">
        <v>161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ht="15" x14ac:dyDescent="0.25">
      <c r="A4" s="163" t="s">
        <v>78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x14ac:dyDescent="0.25">
      <c r="A5" s="163" t="s">
        <v>59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s="42" customFormat="1" ht="27" customHeight="1" x14ac:dyDescent="0.15">
      <c r="A6" s="104" t="s">
        <v>162</v>
      </c>
      <c r="B6" s="101">
        <v>2010</v>
      </c>
      <c r="C6" s="101">
        <v>2011</v>
      </c>
      <c r="D6" s="101">
        <v>2012</v>
      </c>
      <c r="E6" s="101">
        <v>2013</v>
      </c>
      <c r="F6" s="101">
        <v>2014</v>
      </c>
      <c r="G6" s="101">
        <v>2015</v>
      </c>
      <c r="H6" s="101">
        <v>2016</v>
      </c>
      <c r="I6" s="101">
        <v>2017</v>
      </c>
      <c r="J6" s="101">
        <v>2018</v>
      </c>
      <c r="K6" s="101">
        <v>2019</v>
      </c>
      <c r="L6" s="101">
        <v>2020</v>
      </c>
      <c r="M6" s="101">
        <v>2021</v>
      </c>
    </row>
    <row r="7" spans="1:14" ht="6.75" customHeight="1" x14ac:dyDescent="0.2">
      <c r="A7" s="41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s="63" customFormat="1" x14ac:dyDescent="0.2">
      <c r="A8" s="29" t="s">
        <v>61</v>
      </c>
      <c r="B8" s="106">
        <v>8.6</v>
      </c>
      <c r="C8" s="106">
        <v>9.4</v>
      </c>
      <c r="D8" s="106">
        <v>8.6552809419583649</v>
      </c>
      <c r="E8" s="106">
        <v>7.9</v>
      </c>
      <c r="F8" s="106">
        <v>6.371357139958862</v>
      </c>
      <c r="G8" s="106">
        <v>6.8</v>
      </c>
      <c r="H8" s="106">
        <v>6.1730166404142164</v>
      </c>
      <c r="I8" s="106">
        <v>5.0325394605771319</v>
      </c>
      <c r="J8" s="106">
        <v>1.8814196770013589</v>
      </c>
      <c r="K8" s="106">
        <v>3.0843227808888716</v>
      </c>
      <c r="L8" s="106">
        <v>0.66269426358062833</v>
      </c>
      <c r="M8" s="106">
        <v>0.71467465287231147</v>
      </c>
    </row>
    <row r="9" spans="1:14" x14ac:dyDescent="0.2">
      <c r="A9" s="28" t="s">
        <v>74</v>
      </c>
      <c r="B9" s="108">
        <v>10</v>
      </c>
      <c r="C9" s="108">
        <v>11.1</v>
      </c>
      <c r="D9" s="108">
        <v>10.230649627850919</v>
      </c>
      <c r="E9" s="108">
        <v>9.3000000000000007</v>
      </c>
      <c r="F9" s="108">
        <v>7.5207798304476299</v>
      </c>
      <c r="G9" s="108">
        <v>8</v>
      </c>
      <c r="H9" s="108">
        <v>7.1700055808940979</v>
      </c>
      <c r="I9" s="108">
        <v>5.6656799009364605</v>
      </c>
      <c r="J9" s="108">
        <v>1.9221034596888811</v>
      </c>
      <c r="K9" s="108">
        <v>3.374195380537675</v>
      </c>
      <c r="L9" s="108">
        <v>0.67938855030472578</v>
      </c>
      <c r="M9" s="108">
        <v>0.47123548697447198</v>
      </c>
    </row>
    <row r="10" spans="1:14" x14ac:dyDescent="0.2">
      <c r="A10" s="30" t="s">
        <v>48</v>
      </c>
      <c r="B10" s="108">
        <v>14.4</v>
      </c>
      <c r="C10" s="108">
        <v>16</v>
      </c>
      <c r="D10" s="108">
        <v>14.72543352601156</v>
      </c>
      <c r="E10" s="108">
        <v>13.8</v>
      </c>
      <c r="F10" s="108">
        <v>11.530419880034277</v>
      </c>
      <c r="G10" s="108">
        <v>11.8</v>
      </c>
      <c r="H10" s="108">
        <v>10.415248468345814</v>
      </c>
      <c r="I10" s="108">
        <v>8.2706037795313776</v>
      </c>
      <c r="J10" s="108">
        <v>2.8147775823071126</v>
      </c>
      <c r="K10" s="108">
        <v>4.1390183712640525</v>
      </c>
      <c r="L10" s="108">
        <v>0.90298139546952438</v>
      </c>
      <c r="M10" s="108">
        <v>0.64047012944808535</v>
      </c>
    </row>
    <row r="11" spans="1:14" x14ac:dyDescent="0.2">
      <c r="A11" s="30" t="s">
        <v>49</v>
      </c>
      <c r="B11" s="108">
        <v>8.1999999999999993</v>
      </c>
      <c r="C11" s="108">
        <v>8.6999999999999993</v>
      </c>
      <c r="D11" s="108">
        <v>7.9386545006018636</v>
      </c>
      <c r="E11" s="108">
        <v>7.2</v>
      </c>
      <c r="F11" s="108">
        <v>5.93651900941751</v>
      </c>
      <c r="G11" s="108">
        <v>7</v>
      </c>
      <c r="H11" s="108">
        <v>5.8648495849079056</v>
      </c>
      <c r="I11" s="108">
        <v>4.5934375274902504</v>
      </c>
      <c r="J11" s="108">
        <v>1.7292723198490387</v>
      </c>
      <c r="K11" s="108">
        <v>3.5822088679999449</v>
      </c>
      <c r="L11" s="108">
        <v>0.53788519285152037</v>
      </c>
      <c r="M11" s="108">
        <v>0.46018952183857964</v>
      </c>
    </row>
    <row r="12" spans="1:14" x14ac:dyDescent="0.2">
      <c r="A12" s="30" t="s">
        <v>50</v>
      </c>
      <c r="B12" s="108">
        <v>4.5999999999999996</v>
      </c>
      <c r="C12" s="108">
        <v>5.4</v>
      </c>
      <c r="D12" s="108">
        <v>4.9459738795452406</v>
      </c>
      <c r="E12" s="108">
        <v>4.5</v>
      </c>
      <c r="F12" s="108">
        <v>3.4333138193463961</v>
      </c>
      <c r="G12" s="108">
        <v>3.7</v>
      </c>
      <c r="H12" s="108">
        <v>3.7647016379248144</v>
      </c>
      <c r="I12" s="108">
        <v>3.1356522049506541</v>
      </c>
      <c r="J12" s="108">
        <v>0.92350103376981385</v>
      </c>
      <c r="K12" s="108">
        <v>2.2968063599191328</v>
      </c>
      <c r="L12" s="108">
        <v>0.56271217969585641</v>
      </c>
      <c r="M12" s="108">
        <v>0.29632733694513458</v>
      </c>
    </row>
    <row r="13" spans="1:14" x14ac:dyDescent="0.2">
      <c r="A13" s="39" t="s">
        <v>109</v>
      </c>
      <c r="B13" s="108">
        <v>5.3</v>
      </c>
      <c r="C13" s="108">
        <v>5.5</v>
      </c>
      <c r="D13" s="108">
        <v>5.0722439029493929</v>
      </c>
      <c r="E13" s="108">
        <v>4.9000000000000004</v>
      </c>
      <c r="F13" s="108">
        <v>3.9492187878846661</v>
      </c>
      <c r="G13" s="108">
        <v>4.5</v>
      </c>
      <c r="H13" s="108">
        <v>4.3351396415172987</v>
      </c>
      <c r="I13" s="108">
        <v>3.8585382041921914</v>
      </c>
      <c r="J13" s="108">
        <v>1.8060887903531067</v>
      </c>
      <c r="K13" s="108">
        <v>2.5857085867344032</v>
      </c>
      <c r="L13" s="108">
        <v>0.71369152666236479</v>
      </c>
      <c r="M13" s="108">
        <v>1.0910535056682793</v>
      </c>
    </row>
    <row r="14" spans="1:14" x14ac:dyDescent="0.2">
      <c r="A14" s="30" t="s">
        <v>51</v>
      </c>
      <c r="B14" s="108">
        <v>7.6</v>
      </c>
      <c r="C14" s="108">
        <v>8.1999999999999993</v>
      </c>
      <c r="D14" s="108">
        <v>7.3663976933704429</v>
      </c>
      <c r="E14" s="108">
        <v>7</v>
      </c>
      <c r="F14" s="108">
        <v>5.765549341240944</v>
      </c>
      <c r="G14" s="108">
        <v>6.4</v>
      </c>
      <c r="H14" s="108">
        <v>6.2661669218180851</v>
      </c>
      <c r="I14" s="108">
        <v>5.7820947493814714</v>
      </c>
      <c r="J14" s="108">
        <v>2.4181378520390542</v>
      </c>
      <c r="K14" s="108">
        <v>3.4833999652355292</v>
      </c>
      <c r="L14" s="108">
        <v>0.91393997293209139</v>
      </c>
      <c r="M14" s="108">
        <v>1.4569703865238139</v>
      </c>
    </row>
    <row r="15" spans="1:14" x14ac:dyDescent="0.2">
      <c r="A15" s="30" t="s">
        <v>52</v>
      </c>
      <c r="B15" s="108">
        <v>3.1</v>
      </c>
      <c r="C15" s="108">
        <v>3.1</v>
      </c>
      <c r="D15" s="108">
        <v>3.0298219152708317</v>
      </c>
      <c r="E15" s="108">
        <v>3</v>
      </c>
      <c r="F15" s="108">
        <v>2.3750092677260706</v>
      </c>
      <c r="G15" s="108">
        <v>2.8</v>
      </c>
      <c r="H15" s="108">
        <v>2.7044676634840568</v>
      </c>
      <c r="I15" s="108">
        <v>2.3485035586789103</v>
      </c>
      <c r="J15" s="108">
        <v>1.3439992622988612</v>
      </c>
      <c r="K15" s="108">
        <v>2.0472136222910216</v>
      </c>
      <c r="L15" s="108">
        <v>0.53878254736388398</v>
      </c>
      <c r="M15" s="108">
        <v>0.87104491693904373</v>
      </c>
    </row>
    <row r="16" spans="1:14" x14ac:dyDescent="0.2">
      <c r="A16" s="30" t="s">
        <v>62</v>
      </c>
      <c r="B16" s="108">
        <v>0.7</v>
      </c>
      <c r="C16" s="108">
        <v>-0.5</v>
      </c>
      <c r="D16" s="108">
        <v>0.30592734225621415</v>
      </c>
      <c r="E16" s="108">
        <v>0.7</v>
      </c>
      <c r="F16" s="108">
        <v>0.41648868005126011</v>
      </c>
      <c r="G16" s="108">
        <v>1.3</v>
      </c>
      <c r="H16" s="108">
        <v>1.0941299062174366</v>
      </c>
      <c r="I16" s="108">
        <v>0.81523932520784559</v>
      </c>
      <c r="J16" s="108">
        <v>0.7234279354479688</v>
      </c>
      <c r="K16" s="108">
        <v>0.83706586386665693</v>
      </c>
      <c r="L16" s="108">
        <v>0.46681550639334279</v>
      </c>
      <c r="M16" s="108">
        <v>0.45414406458937812</v>
      </c>
    </row>
    <row r="17" spans="1:14" ht="6.75" customHeight="1" x14ac:dyDescent="0.2"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</row>
    <row r="18" spans="1:14" s="63" customFormat="1" ht="16.5" customHeight="1" x14ac:dyDescent="0.2">
      <c r="A18" s="40" t="s">
        <v>93</v>
      </c>
      <c r="B18" s="106">
        <v>8.3000000000000007</v>
      </c>
      <c r="C18" s="106">
        <v>9.1999999999999993</v>
      </c>
      <c r="D18" s="106">
        <v>8.6</v>
      </c>
      <c r="E18" s="106">
        <v>7.8</v>
      </c>
      <c r="F18" s="106">
        <v>6.4</v>
      </c>
      <c r="G18" s="106">
        <v>6.8</v>
      </c>
      <c r="H18" s="106">
        <v>6.0703278168294661</v>
      </c>
      <c r="I18" s="106">
        <v>5.0673167731874988</v>
      </c>
      <c r="J18" s="106">
        <v>1.8157993260950955</v>
      </c>
      <c r="K18" s="106">
        <v>2.9354273389053653</v>
      </c>
      <c r="L18" s="106">
        <v>0.7</v>
      </c>
      <c r="M18" s="106">
        <v>0.3</v>
      </c>
      <c r="N18" s="64"/>
    </row>
    <row r="19" spans="1:14" x14ac:dyDescent="0.2">
      <c r="A19" s="28" t="s">
        <v>74</v>
      </c>
      <c r="B19" s="108">
        <v>9.5</v>
      </c>
      <c r="C19" s="108">
        <v>10.4</v>
      </c>
      <c r="D19" s="108">
        <v>9.8219745480137988</v>
      </c>
      <c r="E19" s="108">
        <v>8.8000000000000007</v>
      </c>
      <c r="F19" s="108">
        <v>7.4206810581452496</v>
      </c>
      <c r="G19" s="108">
        <v>7.7</v>
      </c>
      <c r="H19" s="108">
        <v>6.8864951911189447</v>
      </c>
      <c r="I19" s="108">
        <v>5.4981592122192637</v>
      </c>
      <c r="J19" s="108">
        <v>1.8142389683815132</v>
      </c>
      <c r="K19" s="108">
        <v>3.193566410737716</v>
      </c>
      <c r="L19" s="108">
        <v>0.7179024542098944</v>
      </c>
      <c r="M19" s="108">
        <v>0.4</v>
      </c>
      <c r="N19" s="38"/>
    </row>
    <row r="20" spans="1:14" x14ac:dyDescent="0.2">
      <c r="A20" s="30" t="s">
        <v>48</v>
      </c>
      <c r="B20" s="108">
        <v>13.7</v>
      </c>
      <c r="C20" s="108">
        <v>15</v>
      </c>
      <c r="D20" s="108">
        <v>14.5</v>
      </c>
      <c r="E20" s="108">
        <v>13.6</v>
      </c>
      <c r="F20" s="108">
        <v>11.5</v>
      </c>
      <c r="G20" s="108">
        <v>11.7</v>
      </c>
      <c r="H20" s="108">
        <v>10.13171848823448</v>
      </c>
      <c r="I20" s="108">
        <v>8.1594290629878614</v>
      </c>
      <c r="J20" s="108">
        <v>2.6578462569083907</v>
      </c>
      <c r="K20" s="108">
        <v>3.9699434164801777</v>
      </c>
      <c r="L20" s="108">
        <v>0.95954356846473032</v>
      </c>
      <c r="M20" s="108">
        <v>0.7</v>
      </c>
    </row>
    <row r="21" spans="1:14" x14ac:dyDescent="0.2">
      <c r="A21" s="30" t="s">
        <v>49</v>
      </c>
      <c r="B21" s="108">
        <v>7.9</v>
      </c>
      <c r="C21" s="108">
        <v>8.4</v>
      </c>
      <c r="D21" s="108">
        <v>7.5</v>
      </c>
      <c r="E21" s="108">
        <v>6.5</v>
      </c>
      <c r="F21" s="108">
        <v>5.9</v>
      </c>
      <c r="G21" s="108">
        <v>6.7</v>
      </c>
      <c r="H21" s="108">
        <v>5.5808274748429536</v>
      </c>
      <c r="I21" s="108">
        <v>4.3427003208225425</v>
      </c>
      <c r="J21" s="108">
        <v>1.5871158945562316</v>
      </c>
      <c r="K21" s="108">
        <v>3.394059478599079</v>
      </c>
      <c r="L21" s="108">
        <v>0.54270652998502211</v>
      </c>
      <c r="M21" s="108">
        <v>0.4</v>
      </c>
    </row>
    <row r="22" spans="1:14" x14ac:dyDescent="0.2">
      <c r="A22" s="30" t="s">
        <v>50</v>
      </c>
      <c r="B22" s="108">
        <v>4.4000000000000004</v>
      </c>
      <c r="C22" s="108">
        <v>5.0999999999999996</v>
      </c>
      <c r="D22" s="108">
        <v>4.5999999999999996</v>
      </c>
      <c r="E22" s="108">
        <v>3.9</v>
      </c>
      <c r="F22" s="108">
        <v>3.3</v>
      </c>
      <c r="G22" s="108">
        <v>3.2</v>
      </c>
      <c r="H22" s="108">
        <v>3.4284350005968722</v>
      </c>
      <c r="I22" s="108">
        <v>2.9730238689327244</v>
      </c>
      <c r="J22" s="108">
        <v>0.93302687572537157</v>
      </c>
      <c r="K22" s="108">
        <v>2.1176659507416851</v>
      </c>
      <c r="L22" s="108">
        <v>0.61469452174274208</v>
      </c>
      <c r="M22" s="108">
        <v>0.2</v>
      </c>
    </row>
    <row r="23" spans="1:14" x14ac:dyDescent="0.2">
      <c r="A23" s="39" t="s">
        <v>109</v>
      </c>
      <c r="B23" s="108">
        <v>5.3</v>
      </c>
      <c r="C23" s="108">
        <v>5.9</v>
      </c>
      <c r="D23" s="108">
        <v>5.2994593617758232</v>
      </c>
      <c r="E23" s="108">
        <v>5.2</v>
      </c>
      <c r="F23" s="108">
        <v>4.0191926072920063</v>
      </c>
      <c r="G23" s="108">
        <v>4.7</v>
      </c>
      <c r="H23" s="108">
        <v>4.2899817447585331</v>
      </c>
      <c r="I23" s="108">
        <v>4.109996178722561</v>
      </c>
      <c r="J23" s="108">
        <v>1.8192817942180546</v>
      </c>
      <c r="K23" s="108">
        <v>2.4088516654500749</v>
      </c>
      <c r="L23" s="108">
        <v>0.58457032219629657</v>
      </c>
      <c r="M23" s="108">
        <v>0</v>
      </c>
      <c r="N23" s="38"/>
    </row>
    <row r="24" spans="1:14" x14ac:dyDescent="0.2">
      <c r="A24" s="30" t="s">
        <v>51</v>
      </c>
      <c r="B24" s="108">
        <v>7.5</v>
      </c>
      <c r="C24" s="108">
        <v>8.3000000000000007</v>
      </c>
      <c r="D24" s="108">
        <v>7.5</v>
      </c>
      <c r="E24" s="108">
        <v>7.1</v>
      </c>
      <c r="F24" s="108">
        <v>5.5194377911720576</v>
      </c>
      <c r="G24" s="108">
        <v>6.3</v>
      </c>
      <c r="H24" s="108">
        <v>5.7243221848406893</v>
      </c>
      <c r="I24" s="108">
        <v>5.8289648697285035</v>
      </c>
      <c r="J24" s="108">
        <v>2.2495524246905889</v>
      </c>
      <c r="K24" s="108">
        <v>3.0481710973415952</v>
      </c>
      <c r="L24" s="108">
        <v>0.82316793543061539</v>
      </c>
      <c r="M24" s="108">
        <v>0.7</v>
      </c>
    </row>
    <row r="25" spans="1:14" x14ac:dyDescent="0.2">
      <c r="A25" s="30" t="s">
        <v>52</v>
      </c>
      <c r="B25" s="108">
        <v>2.4</v>
      </c>
      <c r="C25" s="108">
        <v>2.7</v>
      </c>
      <c r="D25" s="108">
        <v>2.6</v>
      </c>
      <c r="E25" s="108">
        <v>2.8</v>
      </c>
      <c r="F25" s="108">
        <v>2.2000000000000002</v>
      </c>
      <c r="G25" s="108">
        <v>2.5</v>
      </c>
      <c r="H25" s="108">
        <v>2.45933014354067</v>
      </c>
      <c r="I25" s="108">
        <v>2.0974396120051648</v>
      </c>
      <c r="J25" s="108">
        <v>1.2117600317838697</v>
      </c>
      <c r="K25" s="108">
        <v>1.7833127118188175</v>
      </c>
      <c r="L25" s="108">
        <v>9.47286303354508E-2</v>
      </c>
      <c r="M25" s="108">
        <v>-0.7</v>
      </c>
    </row>
    <row r="26" spans="1:14" x14ac:dyDescent="0.2">
      <c r="A26" s="30" t="s">
        <v>62</v>
      </c>
      <c r="B26" s="108">
        <v>-1</v>
      </c>
      <c r="C26" s="108">
        <v>-0.8</v>
      </c>
      <c r="D26" s="108">
        <v>-5.5</v>
      </c>
      <c r="E26" s="108">
        <v>2.8</v>
      </c>
      <c r="F26" s="108">
        <v>-5.5</v>
      </c>
      <c r="G26" s="108">
        <v>1.2</v>
      </c>
      <c r="H26" s="108">
        <v>3.1835205992509366</v>
      </c>
      <c r="I26" s="108">
        <v>0.53475935828876997</v>
      </c>
      <c r="J26" s="108">
        <v>4.4247787610619467</v>
      </c>
      <c r="K26" s="108">
        <v>-0.22598870056497175</v>
      </c>
      <c r="L26" s="108">
        <v>7.3033707865168536</v>
      </c>
      <c r="M26" s="108">
        <v>0.1</v>
      </c>
    </row>
    <row r="27" spans="1:14" ht="6.75" customHeight="1" x14ac:dyDescent="0.2">
      <c r="A27" s="2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1:14" s="63" customFormat="1" x14ac:dyDescent="0.2">
      <c r="A28" s="29" t="s">
        <v>75</v>
      </c>
      <c r="B28" s="106">
        <v>9.4</v>
      </c>
      <c r="C28" s="106">
        <v>10.1</v>
      </c>
      <c r="D28" s="106">
        <v>8.9</v>
      </c>
      <c r="E28" s="106">
        <v>8.4</v>
      </c>
      <c r="F28" s="106">
        <v>6.2</v>
      </c>
      <c r="G28" s="106">
        <v>6.9</v>
      </c>
      <c r="H28" s="106">
        <v>6.5</v>
      </c>
      <c r="I28" s="106">
        <v>4.9451277408527829</v>
      </c>
      <c r="J28" s="106">
        <v>2.041370619038307</v>
      </c>
      <c r="K28" s="106">
        <v>3.4497017563809664</v>
      </c>
      <c r="L28" s="106">
        <v>0.73878680298688038</v>
      </c>
      <c r="M28" s="106">
        <v>1.7</v>
      </c>
      <c r="N28" s="64"/>
    </row>
    <row r="29" spans="1:14" x14ac:dyDescent="0.2">
      <c r="A29" s="28" t="s">
        <v>74</v>
      </c>
      <c r="B29" s="108">
        <v>12.1</v>
      </c>
      <c r="C29" s="108">
        <v>13.9</v>
      </c>
      <c r="D29" s="108">
        <v>11.839237057220709</v>
      </c>
      <c r="E29" s="108">
        <v>11.2</v>
      </c>
      <c r="F29" s="108">
        <v>7.8520428401428006</v>
      </c>
      <c r="G29" s="108">
        <v>9</v>
      </c>
      <c r="H29" s="108">
        <v>8.1999999999999993</v>
      </c>
      <c r="I29" s="108">
        <v>6.1944589649764765</v>
      </c>
      <c r="J29" s="108">
        <v>2.2529745995921679</v>
      </c>
      <c r="K29" s="108">
        <v>3.9276028543401744</v>
      </c>
      <c r="L29" s="108">
        <v>0.56454362899253596</v>
      </c>
      <c r="M29" s="108">
        <v>0.6</v>
      </c>
    </row>
    <row r="30" spans="1:14" x14ac:dyDescent="0.2">
      <c r="A30" s="30" t="s">
        <v>48</v>
      </c>
      <c r="B30" s="108">
        <v>17.7</v>
      </c>
      <c r="C30" s="108">
        <v>20.3</v>
      </c>
      <c r="D30" s="108">
        <v>15.6</v>
      </c>
      <c r="E30" s="108">
        <v>14.5</v>
      </c>
      <c r="F30" s="108">
        <v>11.507147590646596</v>
      </c>
      <c r="G30" s="108">
        <v>12.3</v>
      </c>
      <c r="H30" s="108">
        <v>11.4</v>
      </c>
      <c r="I30" s="108">
        <v>8.624448613294124</v>
      </c>
      <c r="J30" s="108">
        <v>3.2863613487669854</v>
      </c>
      <c r="K30" s="108">
        <v>4.6559492685097625</v>
      </c>
      <c r="L30" s="108">
        <v>0.73292442041792283</v>
      </c>
      <c r="M30" s="108">
        <v>0.6</v>
      </c>
    </row>
    <row r="31" spans="1:14" x14ac:dyDescent="0.2">
      <c r="A31" s="30" t="s">
        <v>49</v>
      </c>
      <c r="B31" s="108">
        <v>9.5</v>
      </c>
      <c r="C31" s="108">
        <v>10</v>
      </c>
      <c r="D31" s="108">
        <v>9.8000000000000007</v>
      </c>
      <c r="E31" s="108">
        <v>9.4</v>
      </c>
      <c r="F31" s="108">
        <v>6.2</v>
      </c>
      <c r="G31" s="108">
        <v>7.9</v>
      </c>
      <c r="H31" s="108">
        <v>6.9</v>
      </c>
      <c r="I31" s="108">
        <v>5.3814382896015545</v>
      </c>
      <c r="J31" s="108">
        <v>2.1699709864603478</v>
      </c>
      <c r="K31" s="108">
        <v>4.1505042668735452</v>
      </c>
      <c r="L31" s="108">
        <v>0.5234688536032106</v>
      </c>
      <c r="M31" s="108">
        <v>0.5</v>
      </c>
    </row>
    <row r="32" spans="1:14" x14ac:dyDescent="0.2">
      <c r="A32" s="30" t="s">
        <v>50</v>
      </c>
      <c r="B32" s="108">
        <v>5</v>
      </c>
      <c r="C32" s="108">
        <v>6.7</v>
      </c>
      <c r="D32" s="108">
        <v>6.3</v>
      </c>
      <c r="E32" s="108">
        <v>6.9</v>
      </c>
      <c r="F32" s="108">
        <v>4</v>
      </c>
      <c r="G32" s="108">
        <v>5.3</v>
      </c>
      <c r="H32" s="108">
        <v>4.8</v>
      </c>
      <c r="I32" s="108">
        <v>3.6454874179027383</v>
      </c>
      <c r="J32" s="108">
        <v>0.89380719301979139</v>
      </c>
      <c r="K32" s="108">
        <v>2.8557114228456912</v>
      </c>
      <c r="L32" s="108">
        <v>0.40966065423417913</v>
      </c>
      <c r="M32" s="108">
        <v>0.6</v>
      </c>
    </row>
    <row r="33" spans="1:14" x14ac:dyDescent="0.2">
      <c r="A33" s="39" t="s">
        <v>109</v>
      </c>
      <c r="B33" s="108">
        <v>5.4</v>
      </c>
      <c r="C33" s="108">
        <v>4.5</v>
      </c>
      <c r="D33" s="108">
        <v>4.5551137921579379</v>
      </c>
      <c r="E33" s="108">
        <v>4.4000000000000004</v>
      </c>
      <c r="F33" s="108">
        <v>3.8164291937161003</v>
      </c>
      <c r="G33" s="108">
        <v>4.2</v>
      </c>
      <c r="H33" s="108">
        <v>4.4000000000000004</v>
      </c>
      <c r="I33" s="108">
        <v>3.4234498971495739</v>
      </c>
      <c r="J33" s="108">
        <v>1.784037558685446</v>
      </c>
      <c r="K33" s="108">
        <v>2.8943721782665057</v>
      </c>
      <c r="L33" s="108">
        <v>0.93018416397877435</v>
      </c>
      <c r="M33" s="108">
        <v>2.9</v>
      </c>
    </row>
    <row r="34" spans="1:14" x14ac:dyDescent="0.2">
      <c r="A34" s="30" t="s">
        <v>51</v>
      </c>
      <c r="B34" s="108">
        <v>8.1</v>
      </c>
      <c r="C34" s="108">
        <v>7.7</v>
      </c>
      <c r="D34" s="108">
        <v>7.1</v>
      </c>
      <c r="E34" s="108">
        <v>7</v>
      </c>
      <c r="F34" s="108">
        <v>6.4</v>
      </c>
      <c r="G34" s="108">
        <v>6.5</v>
      </c>
      <c r="H34" s="108">
        <v>7.7</v>
      </c>
      <c r="I34" s="108">
        <v>5.6713105658981631</v>
      </c>
      <c r="J34" s="108">
        <v>2.8128797083839614</v>
      </c>
      <c r="K34" s="108">
        <v>4.4784645264480751</v>
      </c>
      <c r="L34" s="108">
        <v>1.1202000729432606</v>
      </c>
      <c r="M34" s="108">
        <v>3.1</v>
      </c>
    </row>
    <row r="35" spans="1:14" x14ac:dyDescent="0.2">
      <c r="A35" s="30" t="s">
        <v>52</v>
      </c>
      <c r="B35" s="108">
        <v>5.6</v>
      </c>
      <c r="C35" s="108">
        <v>4.4000000000000004</v>
      </c>
      <c r="D35" s="108">
        <v>4.3</v>
      </c>
      <c r="E35" s="108">
        <v>3.7</v>
      </c>
      <c r="F35" s="108">
        <v>2.8</v>
      </c>
      <c r="G35" s="108">
        <v>3.5</v>
      </c>
      <c r="H35" s="108">
        <v>3.3</v>
      </c>
      <c r="I35" s="108">
        <v>2.9720006256843421</v>
      </c>
      <c r="J35" s="108">
        <v>1.6471838469713069</v>
      </c>
      <c r="K35" s="108">
        <v>2.723762239691077</v>
      </c>
      <c r="L35" s="108">
        <v>1.5908640834378505</v>
      </c>
      <c r="M35" s="108">
        <v>4.9000000000000004</v>
      </c>
    </row>
    <row r="36" spans="1:14" ht="13.5" thickBot="1" x14ac:dyDescent="0.25">
      <c r="A36" s="30" t="s">
        <v>62</v>
      </c>
      <c r="B36" s="108">
        <v>0.8</v>
      </c>
      <c r="C36" s="108">
        <v>-0.5</v>
      </c>
      <c r="D36" s="108">
        <v>0.5</v>
      </c>
      <c r="E36" s="108">
        <v>0.7</v>
      </c>
      <c r="F36" s="108">
        <v>0.7</v>
      </c>
      <c r="G36" s="108">
        <v>1.3</v>
      </c>
      <c r="H36" s="108">
        <v>1</v>
      </c>
      <c r="I36" s="108">
        <v>0.82854244166384849</v>
      </c>
      <c r="J36" s="108">
        <v>0.51256196958238798</v>
      </c>
      <c r="K36" s="108">
        <v>0.91094707083398774</v>
      </c>
      <c r="L36" s="108">
        <v>-6.5631152920586314E-2</v>
      </c>
      <c r="M36" s="108">
        <v>0.5</v>
      </c>
    </row>
    <row r="37" spans="1:14" ht="15" customHeight="1" x14ac:dyDescent="0.2">
      <c r="A37" s="52" t="s">
        <v>164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38"/>
    </row>
    <row r="38" spans="1:14" ht="15" customHeight="1" x14ac:dyDescent="0.2">
      <c r="A38" s="56" t="s">
        <v>100</v>
      </c>
      <c r="N38" s="38"/>
    </row>
    <row r="39" spans="1:14" s="23" customFormat="1" ht="15" customHeight="1" x14ac:dyDescent="0.2">
      <c r="A39" s="16" t="s">
        <v>242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4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</sheetData>
  <mergeCells count="5">
    <mergeCell ref="A1:M1"/>
    <mergeCell ref="A2:M2"/>
    <mergeCell ref="A3:M3"/>
    <mergeCell ref="A4:M4"/>
    <mergeCell ref="A5:M5"/>
  </mergeCells>
  <hyperlinks>
    <hyperlink ref="N2" location="Contenido!A1" display="Contenido" xr:uid="{00000000-0004-0000-0900-000000000000}"/>
  </hyperlinks>
  <printOptions horizontalCentered="1"/>
  <pageMargins left="0.19685039370078741" right="0.19685039370078741" top="0.59055118110236227" bottom="0.19685039370078741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>
    <tabColor theme="4" tint="0.59999389629810485"/>
    <pageSetUpPr fitToPage="1"/>
  </sheetPr>
  <dimension ref="A1:N33"/>
  <sheetViews>
    <sheetView showGridLines="0" zoomScaleNormal="100" zoomScaleSheetLayoutView="100" workbookViewId="0">
      <selection activeCell="N2" sqref="N2"/>
    </sheetView>
  </sheetViews>
  <sheetFormatPr baseColWidth="10" defaultColWidth="7.625" defaultRowHeight="12.75" x14ac:dyDescent="0.2"/>
  <cols>
    <col min="1" max="1" width="23.5" style="25" customWidth="1"/>
    <col min="2" max="13" width="8.375" style="33" customWidth="1"/>
    <col min="14" max="14" width="9.5" style="33" customWidth="1"/>
    <col min="15" max="16384" width="7.625" style="33"/>
  </cols>
  <sheetData>
    <row r="1" spans="1:14" ht="15" customHeight="1" x14ac:dyDescent="0.25">
      <c r="A1" s="163" t="s">
        <v>176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ht="15" customHeight="1" x14ac:dyDescent="0.25">
      <c r="A2" s="164" t="s">
        <v>165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02" t="s">
        <v>124</v>
      </c>
    </row>
    <row r="3" spans="1:14" ht="15" x14ac:dyDescent="0.25">
      <c r="A3" s="164" t="s">
        <v>161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ht="15" x14ac:dyDescent="0.25">
      <c r="A4" s="163" t="s">
        <v>78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x14ac:dyDescent="0.25">
      <c r="A5" s="163" t="s">
        <v>59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s="42" customFormat="1" ht="27" customHeight="1" x14ac:dyDescent="0.15">
      <c r="A6" s="104" t="s">
        <v>162</v>
      </c>
      <c r="B6" s="101">
        <v>2010</v>
      </c>
      <c r="C6" s="101">
        <v>2011</v>
      </c>
      <c r="D6" s="101">
        <v>2012</v>
      </c>
      <c r="E6" s="101">
        <v>2013</v>
      </c>
      <c r="F6" s="101">
        <v>2014</v>
      </c>
      <c r="G6" s="101">
        <v>2015</v>
      </c>
      <c r="H6" s="101">
        <v>2016</v>
      </c>
      <c r="I6" s="101">
        <v>2017</v>
      </c>
      <c r="J6" s="101">
        <v>2018</v>
      </c>
      <c r="K6" s="101">
        <v>2019</v>
      </c>
      <c r="L6" s="101">
        <v>2020</v>
      </c>
      <c r="M6" s="101">
        <v>2021</v>
      </c>
    </row>
    <row r="7" spans="1:14" ht="6.75" customHeight="1" x14ac:dyDescent="0.2">
      <c r="A7" s="41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s="63" customFormat="1" x14ac:dyDescent="0.2">
      <c r="A8" s="29" t="s">
        <v>61</v>
      </c>
      <c r="B8" s="60">
        <v>9104</v>
      </c>
      <c r="C8" s="60">
        <v>9647</v>
      </c>
      <c r="D8" s="60">
        <v>10674</v>
      </c>
      <c r="E8" s="60">
        <v>10233</v>
      </c>
      <c r="F8" s="60">
        <v>11700</v>
      </c>
      <c r="G8" s="60">
        <v>12019</v>
      </c>
      <c r="H8" s="60">
        <v>10950</v>
      </c>
      <c r="I8" s="60">
        <v>10275</v>
      </c>
      <c r="J8" s="60">
        <v>6660</v>
      </c>
      <c r="K8" s="60">
        <v>9577</v>
      </c>
      <c r="L8" s="60">
        <v>2209</v>
      </c>
      <c r="M8" s="60">
        <v>5617</v>
      </c>
    </row>
    <row r="9" spans="1:14" x14ac:dyDescent="0.2">
      <c r="A9" s="28" t="s">
        <v>74</v>
      </c>
      <c r="B9" s="62">
        <v>6375</v>
      </c>
      <c r="C9" s="62">
        <v>6207</v>
      </c>
      <c r="D9" s="62">
        <v>6562</v>
      </c>
      <c r="E9" s="62">
        <v>5835</v>
      </c>
      <c r="F9" s="62">
        <v>6276</v>
      </c>
      <c r="G9" s="62">
        <v>6650</v>
      </c>
      <c r="H9" s="62">
        <v>5583</v>
      </c>
      <c r="I9" s="62">
        <v>4554</v>
      </c>
      <c r="J9" s="62">
        <v>2790</v>
      </c>
      <c r="K9" s="62">
        <v>3658</v>
      </c>
      <c r="L9" s="62">
        <v>-56</v>
      </c>
      <c r="M9" s="62">
        <v>355</v>
      </c>
    </row>
    <row r="10" spans="1:14" x14ac:dyDescent="0.2">
      <c r="A10" s="30" t="s">
        <v>48</v>
      </c>
      <c r="B10" s="62">
        <v>3378</v>
      </c>
      <c r="C10" s="62">
        <v>3057</v>
      </c>
      <c r="D10" s="62">
        <v>3310</v>
      </c>
      <c r="E10" s="62">
        <v>2800</v>
      </c>
      <c r="F10" s="62">
        <v>2978</v>
      </c>
      <c r="G10" s="62">
        <v>3217</v>
      </c>
      <c r="H10" s="62">
        <v>2635</v>
      </c>
      <c r="I10" s="62">
        <v>2182</v>
      </c>
      <c r="J10" s="62">
        <v>1407</v>
      </c>
      <c r="K10" s="62">
        <v>1459</v>
      </c>
      <c r="L10" s="62">
        <v>2</v>
      </c>
      <c r="M10" s="62">
        <v>197</v>
      </c>
    </row>
    <row r="11" spans="1:14" x14ac:dyDescent="0.2">
      <c r="A11" s="30" t="s">
        <v>49</v>
      </c>
      <c r="B11" s="62">
        <v>1866</v>
      </c>
      <c r="C11" s="62">
        <v>1881</v>
      </c>
      <c r="D11" s="62">
        <v>2146</v>
      </c>
      <c r="E11" s="62">
        <v>1862</v>
      </c>
      <c r="F11" s="62">
        <v>1982</v>
      </c>
      <c r="G11" s="62">
        <v>2081</v>
      </c>
      <c r="H11" s="62">
        <v>1826</v>
      </c>
      <c r="I11" s="62">
        <v>1486</v>
      </c>
      <c r="J11" s="62">
        <v>925</v>
      </c>
      <c r="K11" s="62">
        <v>1301</v>
      </c>
      <c r="L11" s="62">
        <v>-17</v>
      </c>
      <c r="M11" s="62">
        <v>170</v>
      </c>
    </row>
    <row r="12" spans="1:14" x14ac:dyDescent="0.2">
      <c r="A12" s="30" t="s">
        <v>50</v>
      </c>
      <c r="B12" s="62">
        <v>1131</v>
      </c>
      <c r="C12" s="62">
        <v>1269</v>
      </c>
      <c r="D12" s="62">
        <v>1106</v>
      </c>
      <c r="E12" s="62">
        <v>1173</v>
      </c>
      <c r="F12" s="62">
        <v>1316</v>
      </c>
      <c r="G12" s="62">
        <v>1352</v>
      </c>
      <c r="H12" s="62">
        <v>1122</v>
      </c>
      <c r="I12" s="62">
        <v>886</v>
      </c>
      <c r="J12" s="62">
        <v>458</v>
      </c>
      <c r="K12" s="62">
        <v>898</v>
      </c>
      <c r="L12" s="62">
        <v>-41</v>
      </c>
      <c r="M12" s="62">
        <v>-12</v>
      </c>
    </row>
    <row r="13" spans="1:14" x14ac:dyDescent="0.2">
      <c r="A13" s="39" t="s">
        <v>109</v>
      </c>
      <c r="B13" s="62">
        <v>2729</v>
      </c>
      <c r="C13" s="62">
        <v>3440</v>
      </c>
      <c r="D13" s="62">
        <v>4112</v>
      </c>
      <c r="E13" s="62">
        <v>4398</v>
      </c>
      <c r="F13" s="62">
        <v>5424</v>
      </c>
      <c r="G13" s="62">
        <v>5369</v>
      </c>
      <c r="H13" s="62">
        <v>5367</v>
      </c>
      <c r="I13" s="62">
        <v>5721</v>
      </c>
      <c r="J13" s="62">
        <v>3870</v>
      </c>
      <c r="K13" s="62">
        <v>5919</v>
      </c>
      <c r="L13" s="62">
        <v>2265</v>
      </c>
      <c r="M13" s="62">
        <v>5262</v>
      </c>
    </row>
    <row r="14" spans="1:14" x14ac:dyDescent="0.2">
      <c r="A14" s="30" t="s">
        <v>51</v>
      </c>
      <c r="B14" s="62">
        <v>1930</v>
      </c>
      <c r="C14" s="62">
        <v>2461</v>
      </c>
      <c r="D14" s="62">
        <v>3166</v>
      </c>
      <c r="E14" s="62">
        <v>3388</v>
      </c>
      <c r="F14" s="62">
        <v>3987</v>
      </c>
      <c r="G14" s="62">
        <v>3860</v>
      </c>
      <c r="H14" s="62">
        <v>3841</v>
      </c>
      <c r="I14" s="62">
        <v>3959</v>
      </c>
      <c r="J14" s="62">
        <v>2723</v>
      </c>
      <c r="K14" s="62">
        <v>4019</v>
      </c>
      <c r="L14" s="62">
        <v>1745</v>
      </c>
      <c r="M14" s="62">
        <v>3686</v>
      </c>
    </row>
    <row r="15" spans="1:14" x14ac:dyDescent="0.2">
      <c r="A15" s="30" t="s">
        <v>52</v>
      </c>
      <c r="B15" s="62">
        <v>771</v>
      </c>
      <c r="C15" s="62">
        <v>946</v>
      </c>
      <c r="D15" s="62">
        <v>914</v>
      </c>
      <c r="E15" s="62">
        <v>947</v>
      </c>
      <c r="F15" s="62">
        <v>1320</v>
      </c>
      <c r="G15" s="62">
        <v>1335</v>
      </c>
      <c r="H15" s="62">
        <v>1340</v>
      </c>
      <c r="I15" s="62">
        <v>1499</v>
      </c>
      <c r="J15" s="62">
        <v>967</v>
      </c>
      <c r="K15" s="62">
        <v>1498</v>
      </c>
      <c r="L15" s="62">
        <v>330</v>
      </c>
      <c r="M15" s="62">
        <v>1119</v>
      </c>
    </row>
    <row r="16" spans="1:14" x14ac:dyDescent="0.2">
      <c r="A16" s="30" t="s">
        <v>62</v>
      </c>
      <c r="B16" s="62">
        <v>28</v>
      </c>
      <c r="C16" s="62">
        <v>33</v>
      </c>
      <c r="D16" s="62">
        <v>32</v>
      </c>
      <c r="E16" s="62">
        <v>63</v>
      </c>
      <c r="F16" s="62">
        <v>117</v>
      </c>
      <c r="G16" s="62">
        <v>174</v>
      </c>
      <c r="H16" s="62">
        <v>186</v>
      </c>
      <c r="I16" s="62">
        <v>263</v>
      </c>
      <c r="J16" s="62">
        <v>180</v>
      </c>
      <c r="K16" s="62">
        <v>402</v>
      </c>
      <c r="L16" s="62">
        <v>190</v>
      </c>
      <c r="M16" s="62">
        <v>457</v>
      </c>
    </row>
    <row r="17" spans="1:14" ht="6.75" customHeight="1" x14ac:dyDescent="0.2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14" s="63" customFormat="1" x14ac:dyDescent="0.2">
      <c r="A18" s="40" t="s">
        <v>90</v>
      </c>
      <c r="B18" s="60">
        <v>8646</v>
      </c>
      <c r="C18" s="60">
        <v>8884</v>
      </c>
      <c r="D18" s="60">
        <v>9317</v>
      </c>
      <c r="E18" s="60">
        <v>8208</v>
      </c>
      <c r="F18" s="60">
        <v>8828</v>
      </c>
      <c r="G18" s="60">
        <v>9346</v>
      </c>
      <c r="H18" s="60">
        <v>8170</v>
      </c>
      <c r="I18" s="60">
        <v>7125</v>
      </c>
      <c r="J18" s="60">
        <v>4350</v>
      </c>
      <c r="K18" s="60">
        <v>5708</v>
      </c>
      <c r="L18" s="60">
        <v>-179</v>
      </c>
      <c r="M18" s="60">
        <v>540</v>
      </c>
      <c r="N18" s="64"/>
    </row>
    <row r="19" spans="1:14" x14ac:dyDescent="0.2">
      <c r="A19" s="28" t="s">
        <v>74</v>
      </c>
      <c r="B19" s="62">
        <v>6375</v>
      </c>
      <c r="C19" s="62">
        <v>6207</v>
      </c>
      <c r="D19" s="62">
        <v>6562</v>
      </c>
      <c r="E19" s="62">
        <v>5835</v>
      </c>
      <c r="F19" s="62">
        <v>6276</v>
      </c>
      <c r="G19" s="62">
        <v>6650</v>
      </c>
      <c r="H19" s="62">
        <v>5583</v>
      </c>
      <c r="I19" s="62">
        <v>4554</v>
      </c>
      <c r="J19" s="62">
        <v>2790</v>
      </c>
      <c r="K19" s="62">
        <v>3658</v>
      </c>
      <c r="L19" s="62">
        <v>-56</v>
      </c>
      <c r="M19" s="62">
        <v>355</v>
      </c>
      <c r="N19" s="38"/>
    </row>
    <row r="20" spans="1:14" x14ac:dyDescent="0.2">
      <c r="A20" s="30" t="s">
        <v>48</v>
      </c>
      <c r="B20" s="62">
        <v>3378</v>
      </c>
      <c r="C20" s="62">
        <v>3057</v>
      </c>
      <c r="D20" s="62">
        <v>3310</v>
      </c>
      <c r="E20" s="62">
        <v>2800</v>
      </c>
      <c r="F20" s="62">
        <v>2978</v>
      </c>
      <c r="G20" s="62">
        <v>3217</v>
      </c>
      <c r="H20" s="62">
        <v>2635</v>
      </c>
      <c r="I20" s="62">
        <v>2182</v>
      </c>
      <c r="J20" s="62">
        <v>1407</v>
      </c>
      <c r="K20" s="62">
        <v>1459</v>
      </c>
      <c r="L20" s="62">
        <v>2</v>
      </c>
      <c r="M20" s="62">
        <v>197</v>
      </c>
    </row>
    <row r="21" spans="1:14" x14ac:dyDescent="0.2">
      <c r="A21" s="30" t="s">
        <v>49</v>
      </c>
      <c r="B21" s="62">
        <v>1866</v>
      </c>
      <c r="C21" s="62">
        <v>1881</v>
      </c>
      <c r="D21" s="62">
        <v>2146</v>
      </c>
      <c r="E21" s="62">
        <v>1862</v>
      </c>
      <c r="F21" s="62">
        <v>1982</v>
      </c>
      <c r="G21" s="62">
        <v>2081</v>
      </c>
      <c r="H21" s="62">
        <v>1826</v>
      </c>
      <c r="I21" s="62">
        <v>1486</v>
      </c>
      <c r="J21" s="62">
        <v>925</v>
      </c>
      <c r="K21" s="62">
        <v>1301</v>
      </c>
      <c r="L21" s="62">
        <v>-17</v>
      </c>
      <c r="M21" s="62">
        <v>170</v>
      </c>
    </row>
    <row r="22" spans="1:14" x14ac:dyDescent="0.2">
      <c r="A22" s="30" t="s">
        <v>50</v>
      </c>
      <c r="B22" s="62">
        <v>1131</v>
      </c>
      <c r="C22" s="62">
        <v>1269</v>
      </c>
      <c r="D22" s="62">
        <v>1106</v>
      </c>
      <c r="E22" s="62">
        <v>1173</v>
      </c>
      <c r="F22" s="62">
        <v>1316</v>
      </c>
      <c r="G22" s="62">
        <v>1352</v>
      </c>
      <c r="H22" s="62">
        <v>1122</v>
      </c>
      <c r="I22" s="62">
        <v>886</v>
      </c>
      <c r="J22" s="62">
        <v>458</v>
      </c>
      <c r="K22" s="62">
        <v>898</v>
      </c>
      <c r="L22" s="62">
        <v>-41</v>
      </c>
      <c r="M22" s="62">
        <v>-12</v>
      </c>
    </row>
    <row r="23" spans="1:14" x14ac:dyDescent="0.2">
      <c r="A23" s="39" t="s">
        <v>109</v>
      </c>
      <c r="B23" s="62">
        <v>2271</v>
      </c>
      <c r="C23" s="62">
        <v>2677</v>
      </c>
      <c r="D23" s="62">
        <v>2755</v>
      </c>
      <c r="E23" s="62">
        <v>2373</v>
      </c>
      <c r="F23" s="62">
        <v>2552</v>
      </c>
      <c r="G23" s="62">
        <v>2696</v>
      </c>
      <c r="H23" s="62">
        <v>2587</v>
      </c>
      <c r="I23" s="62">
        <v>2571</v>
      </c>
      <c r="J23" s="62">
        <v>1560</v>
      </c>
      <c r="K23" s="62">
        <v>2050</v>
      </c>
      <c r="L23" s="62">
        <v>-123</v>
      </c>
      <c r="M23" s="62">
        <v>185</v>
      </c>
      <c r="N23" s="38"/>
    </row>
    <row r="24" spans="1:14" x14ac:dyDescent="0.2">
      <c r="A24" s="30" t="s">
        <v>51</v>
      </c>
      <c r="B24" s="62">
        <v>1612</v>
      </c>
      <c r="C24" s="62">
        <v>1900</v>
      </c>
      <c r="D24" s="62">
        <v>1981</v>
      </c>
      <c r="E24" s="62">
        <v>1714</v>
      </c>
      <c r="F24" s="62">
        <v>1764</v>
      </c>
      <c r="G24" s="62">
        <v>1889</v>
      </c>
      <c r="H24" s="62">
        <v>1797</v>
      </c>
      <c r="I24" s="62">
        <v>1756</v>
      </c>
      <c r="J24" s="62">
        <v>1073</v>
      </c>
      <c r="K24" s="62">
        <v>1331</v>
      </c>
      <c r="L24" s="62">
        <v>-18</v>
      </c>
      <c r="M24" s="62">
        <v>254</v>
      </c>
    </row>
    <row r="25" spans="1:14" x14ac:dyDescent="0.2">
      <c r="A25" s="30" t="s">
        <v>52</v>
      </c>
      <c r="B25" s="62">
        <v>659</v>
      </c>
      <c r="C25" s="62">
        <v>777</v>
      </c>
      <c r="D25" s="62">
        <v>774</v>
      </c>
      <c r="E25" s="62">
        <v>659</v>
      </c>
      <c r="F25" s="62">
        <v>788</v>
      </c>
      <c r="G25" s="62">
        <v>807</v>
      </c>
      <c r="H25" s="62">
        <v>790</v>
      </c>
      <c r="I25" s="62">
        <v>815</v>
      </c>
      <c r="J25" s="62">
        <v>487</v>
      </c>
      <c r="K25" s="62">
        <v>719</v>
      </c>
      <c r="L25" s="62">
        <v>-105</v>
      </c>
      <c r="M25" s="62">
        <v>-69</v>
      </c>
    </row>
    <row r="26" spans="1:14" ht="6.75" customHeight="1" x14ac:dyDescent="0.2">
      <c r="A26" s="28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4" s="63" customFormat="1" x14ac:dyDescent="0.2">
      <c r="A27" s="29" t="s">
        <v>76</v>
      </c>
      <c r="B27" s="60">
        <v>458</v>
      </c>
      <c r="C27" s="60">
        <v>763</v>
      </c>
      <c r="D27" s="60">
        <v>1357</v>
      </c>
      <c r="E27" s="60">
        <v>2025</v>
      </c>
      <c r="F27" s="60">
        <v>2872</v>
      </c>
      <c r="G27" s="60">
        <v>2673</v>
      </c>
      <c r="H27" s="60">
        <v>2780</v>
      </c>
      <c r="I27" s="60">
        <v>3150</v>
      </c>
      <c r="J27" s="60">
        <v>2310</v>
      </c>
      <c r="K27" s="60">
        <v>3869</v>
      </c>
      <c r="L27" s="60">
        <v>2388</v>
      </c>
      <c r="M27" s="60">
        <v>5077</v>
      </c>
      <c r="N27" s="64"/>
    </row>
    <row r="28" spans="1:14" x14ac:dyDescent="0.2">
      <c r="A28" s="39" t="s">
        <v>109</v>
      </c>
      <c r="B28" s="62">
        <v>458</v>
      </c>
      <c r="C28" s="62">
        <v>763</v>
      </c>
      <c r="D28" s="62">
        <v>1357</v>
      </c>
      <c r="E28" s="62">
        <v>2025</v>
      </c>
      <c r="F28" s="62">
        <v>2872</v>
      </c>
      <c r="G28" s="62">
        <v>2673</v>
      </c>
      <c r="H28" s="62">
        <v>2780</v>
      </c>
      <c r="I28" s="62">
        <v>3150</v>
      </c>
      <c r="J28" s="62">
        <v>2310</v>
      </c>
      <c r="K28" s="62">
        <v>3869</v>
      </c>
      <c r="L28" s="62">
        <v>2388</v>
      </c>
      <c r="M28" s="62">
        <v>5077</v>
      </c>
    </row>
    <row r="29" spans="1:14" x14ac:dyDescent="0.2">
      <c r="A29" s="30" t="s">
        <v>51</v>
      </c>
      <c r="B29" s="62">
        <v>318</v>
      </c>
      <c r="C29" s="62">
        <v>561</v>
      </c>
      <c r="D29" s="62">
        <v>1185</v>
      </c>
      <c r="E29" s="62">
        <v>1674</v>
      </c>
      <c r="F29" s="62">
        <v>2223</v>
      </c>
      <c r="G29" s="62">
        <v>1971</v>
      </c>
      <c r="H29" s="62">
        <v>2044</v>
      </c>
      <c r="I29" s="62">
        <v>2203</v>
      </c>
      <c r="J29" s="62">
        <v>1650</v>
      </c>
      <c r="K29" s="62">
        <v>2688</v>
      </c>
      <c r="L29" s="62">
        <v>1763</v>
      </c>
      <c r="M29" s="62">
        <v>3432</v>
      </c>
    </row>
    <row r="30" spans="1:14" x14ac:dyDescent="0.2">
      <c r="A30" s="30" t="s">
        <v>52</v>
      </c>
      <c r="B30" s="62">
        <v>112</v>
      </c>
      <c r="C30" s="62">
        <v>169</v>
      </c>
      <c r="D30" s="62">
        <v>140</v>
      </c>
      <c r="E30" s="62">
        <v>288</v>
      </c>
      <c r="F30" s="62">
        <v>532</v>
      </c>
      <c r="G30" s="62">
        <v>528</v>
      </c>
      <c r="H30" s="62">
        <v>550</v>
      </c>
      <c r="I30" s="62">
        <v>684</v>
      </c>
      <c r="J30" s="62">
        <v>480</v>
      </c>
      <c r="K30" s="62">
        <v>779</v>
      </c>
      <c r="L30" s="62">
        <v>435</v>
      </c>
      <c r="M30" s="62">
        <v>1188</v>
      </c>
    </row>
    <row r="31" spans="1:14" ht="13.5" thickBot="1" x14ac:dyDescent="0.25">
      <c r="A31" s="30" t="s">
        <v>62</v>
      </c>
      <c r="B31" s="62">
        <v>28</v>
      </c>
      <c r="C31" s="62">
        <v>33</v>
      </c>
      <c r="D31" s="62">
        <v>32</v>
      </c>
      <c r="E31" s="62">
        <v>63</v>
      </c>
      <c r="F31" s="62">
        <v>117</v>
      </c>
      <c r="G31" s="62">
        <v>174</v>
      </c>
      <c r="H31" s="62">
        <v>186</v>
      </c>
      <c r="I31" s="62">
        <v>263</v>
      </c>
      <c r="J31" s="62">
        <v>180</v>
      </c>
      <c r="K31" s="62">
        <v>402</v>
      </c>
      <c r="L31" s="62">
        <v>190</v>
      </c>
      <c r="M31" s="62">
        <v>457</v>
      </c>
    </row>
    <row r="32" spans="1:14" s="23" customFormat="1" ht="15" customHeight="1" x14ac:dyDescent="0.2">
      <c r="A32" s="53" t="s">
        <v>242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2:14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</sheetData>
  <mergeCells count="5">
    <mergeCell ref="A1:M1"/>
    <mergeCell ref="A2:M2"/>
    <mergeCell ref="A3:M3"/>
    <mergeCell ref="A4:M4"/>
    <mergeCell ref="A5:M5"/>
  </mergeCells>
  <hyperlinks>
    <hyperlink ref="N2" location="Contenido!A1" display="Contenido" xr:uid="{00000000-0004-0000-0A00-000000000000}"/>
  </hyperlinks>
  <printOptions horizontalCentered="1"/>
  <pageMargins left="0.19685039370078741" right="0.19685039370078741" top="0.59055118110236227" bottom="0.19685039370078741" header="0" footer="0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>
    <tabColor theme="4" tint="0.59999389629810485"/>
    <pageSetUpPr fitToPage="1"/>
  </sheetPr>
  <dimension ref="A1:N34"/>
  <sheetViews>
    <sheetView showGridLines="0" zoomScaleNormal="100" zoomScaleSheetLayoutView="100" workbookViewId="0">
      <selection activeCell="N2" sqref="N2"/>
    </sheetView>
  </sheetViews>
  <sheetFormatPr baseColWidth="10" defaultColWidth="7.625" defaultRowHeight="12.75" x14ac:dyDescent="0.2"/>
  <cols>
    <col min="1" max="1" width="23.5" style="25" customWidth="1"/>
    <col min="2" max="13" width="8.375" style="33" customWidth="1"/>
    <col min="14" max="14" width="9.5" style="33" customWidth="1"/>
    <col min="15" max="16384" width="7.625" style="33"/>
  </cols>
  <sheetData>
    <row r="1" spans="1:14" ht="15" customHeight="1" x14ac:dyDescent="0.25">
      <c r="A1" s="163" t="s">
        <v>177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ht="15" customHeight="1" x14ac:dyDescent="0.25">
      <c r="A2" s="164" t="s">
        <v>166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02" t="s">
        <v>124</v>
      </c>
    </row>
    <row r="3" spans="1:14" ht="15" x14ac:dyDescent="0.25">
      <c r="A3" s="164" t="s">
        <v>161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ht="15" x14ac:dyDescent="0.25">
      <c r="A4" s="163" t="s">
        <v>78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x14ac:dyDescent="0.25">
      <c r="A5" s="163" t="s">
        <v>59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s="42" customFormat="1" ht="27" customHeight="1" x14ac:dyDescent="0.15">
      <c r="A6" s="104" t="s">
        <v>162</v>
      </c>
      <c r="B6" s="101">
        <v>2010</v>
      </c>
      <c r="C6" s="101">
        <v>2011</v>
      </c>
      <c r="D6" s="101">
        <v>2012</v>
      </c>
      <c r="E6" s="101">
        <v>2013</v>
      </c>
      <c r="F6" s="101">
        <v>2014</v>
      </c>
      <c r="G6" s="101">
        <v>2015</v>
      </c>
      <c r="H6" s="101">
        <v>2016</v>
      </c>
      <c r="I6" s="101">
        <v>2017</v>
      </c>
      <c r="J6" s="101">
        <v>2018</v>
      </c>
      <c r="K6" s="101">
        <v>2019</v>
      </c>
      <c r="L6" s="101">
        <v>2020</v>
      </c>
      <c r="M6" s="101">
        <v>2021</v>
      </c>
    </row>
    <row r="7" spans="1:14" ht="6.75" customHeight="1" x14ac:dyDescent="0.2">
      <c r="A7" s="41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s="63" customFormat="1" x14ac:dyDescent="0.2">
      <c r="A8" s="29" t="s">
        <v>61</v>
      </c>
      <c r="B8" s="106">
        <v>23.9</v>
      </c>
      <c r="C8" s="106">
        <v>24.9</v>
      </c>
      <c r="D8" s="106">
        <v>26.435187478329787</v>
      </c>
      <c r="E8" s="106">
        <v>24.2</v>
      </c>
      <c r="F8" s="106">
        <v>24.662731871838112</v>
      </c>
      <c r="G8" s="106">
        <v>24.6</v>
      </c>
      <c r="H8" s="106">
        <v>22.800231663426139</v>
      </c>
      <c r="I8" s="106">
        <v>21.618380357255571</v>
      </c>
      <c r="J8" s="106">
        <v>13.935386675594241</v>
      </c>
      <c r="K8" s="106">
        <v>19.015189119428175</v>
      </c>
      <c r="L8" s="106">
        <v>4.4007490636704123</v>
      </c>
      <c r="M8" s="106">
        <v>9.8195867277367928</v>
      </c>
    </row>
    <row r="9" spans="1:14" x14ac:dyDescent="0.2">
      <c r="A9" s="28" t="s">
        <v>74</v>
      </c>
      <c r="B9" s="108">
        <v>28.1</v>
      </c>
      <c r="C9" s="108">
        <v>27.4</v>
      </c>
      <c r="D9" s="108">
        <v>29.9949718882845</v>
      </c>
      <c r="E9" s="108">
        <v>27.9</v>
      </c>
      <c r="F9" s="108">
        <v>28.412331929919869</v>
      </c>
      <c r="G9" s="108">
        <v>30.4</v>
      </c>
      <c r="H9" s="108">
        <v>27.1</v>
      </c>
      <c r="I9" s="108">
        <v>23.968421052631577</v>
      </c>
      <c r="J9" s="108">
        <v>15.354135710747896</v>
      </c>
      <c r="K9" s="108">
        <v>20.661997288748303</v>
      </c>
      <c r="L9" s="108">
        <v>-0.33490819927037857</v>
      </c>
      <c r="M9" s="108">
        <v>2.0600011605640343</v>
      </c>
    </row>
    <row r="10" spans="1:14" x14ac:dyDescent="0.2">
      <c r="A10" s="30" t="s">
        <v>48</v>
      </c>
      <c r="B10" s="108">
        <v>38.200000000000003</v>
      </c>
      <c r="C10" s="108">
        <v>35.9</v>
      </c>
      <c r="D10" s="108">
        <v>39.512952130834428</v>
      </c>
      <c r="E10" s="108">
        <v>36</v>
      </c>
      <c r="F10" s="108">
        <v>37.252939704778584</v>
      </c>
      <c r="G10" s="108">
        <v>41</v>
      </c>
      <c r="H10" s="108">
        <v>36.736101531245694</v>
      </c>
      <c r="I10" s="108">
        <v>33.394551576369757</v>
      </c>
      <c r="J10" s="108">
        <v>23.928571428571431</v>
      </c>
      <c r="K10" s="108">
        <v>29.000198767640629</v>
      </c>
      <c r="L10" s="108">
        <v>4.2149631190727087E-2</v>
      </c>
      <c r="M10" s="108">
        <v>4.1914893617021276</v>
      </c>
    </row>
    <row r="11" spans="1:14" x14ac:dyDescent="0.2">
      <c r="A11" s="30" t="s">
        <v>49</v>
      </c>
      <c r="B11" s="108">
        <v>24.4</v>
      </c>
      <c r="C11" s="108">
        <v>25.1</v>
      </c>
      <c r="D11" s="108">
        <v>29.401287847650366</v>
      </c>
      <c r="E11" s="108">
        <v>26.6</v>
      </c>
      <c r="F11" s="108">
        <v>26.827287493232266</v>
      </c>
      <c r="G11" s="108">
        <v>28.6</v>
      </c>
      <c r="H11" s="108">
        <v>26.4</v>
      </c>
      <c r="I11" s="108">
        <v>23.222378496640101</v>
      </c>
      <c r="J11" s="108">
        <v>14.56463549047394</v>
      </c>
      <c r="K11" s="108">
        <v>21.412113232389729</v>
      </c>
      <c r="L11" s="108">
        <v>-0.29966508020447735</v>
      </c>
      <c r="M11" s="108">
        <v>2.9134532990574122</v>
      </c>
    </row>
    <row r="12" spans="1:14" x14ac:dyDescent="0.2">
      <c r="A12" s="30" t="s">
        <v>50</v>
      </c>
      <c r="B12" s="108">
        <v>18.2</v>
      </c>
      <c r="C12" s="108">
        <v>19.2</v>
      </c>
      <c r="D12" s="108">
        <v>17.83583293017255</v>
      </c>
      <c r="E12" s="108">
        <v>19</v>
      </c>
      <c r="F12" s="108">
        <v>19.621291188310718</v>
      </c>
      <c r="G12" s="108">
        <v>20</v>
      </c>
      <c r="H12" s="108">
        <v>17.31800766283525</v>
      </c>
      <c r="I12" s="108">
        <v>14.60359320916433</v>
      </c>
      <c r="J12" s="108">
        <v>7.7104377104377102</v>
      </c>
      <c r="K12" s="108">
        <v>13.612247991511293</v>
      </c>
      <c r="L12" s="108">
        <v>-0.65048389655719507</v>
      </c>
      <c r="M12" s="108">
        <v>-0.17915795759928338</v>
      </c>
    </row>
    <row r="13" spans="1:14" x14ac:dyDescent="0.2">
      <c r="A13" s="39" t="s">
        <v>109</v>
      </c>
      <c r="B13" s="108">
        <v>17.7</v>
      </c>
      <c r="C13" s="108">
        <v>21.3</v>
      </c>
      <c r="D13" s="108">
        <v>22.22582563104697</v>
      </c>
      <c r="E13" s="108">
        <v>20.6</v>
      </c>
      <c r="F13" s="108">
        <v>21.395605696027769</v>
      </c>
      <c r="G13" s="108">
        <v>20</v>
      </c>
      <c r="H13" s="108">
        <v>19.492845499003803</v>
      </c>
      <c r="I13" s="108">
        <v>20.053279119492444</v>
      </c>
      <c r="J13" s="108">
        <v>13.065055197326222</v>
      </c>
      <c r="K13" s="108">
        <v>18.122531459538898</v>
      </c>
      <c r="L13" s="108">
        <v>6.7662434652725905</v>
      </c>
      <c r="M13" s="108">
        <v>13.165203032350071</v>
      </c>
    </row>
    <row r="14" spans="1:14" x14ac:dyDescent="0.2">
      <c r="A14" s="30" t="s">
        <v>51</v>
      </c>
      <c r="B14" s="108">
        <v>21.5</v>
      </c>
      <c r="C14" s="108">
        <v>26.5</v>
      </c>
      <c r="D14" s="108">
        <v>27.672406258194215</v>
      </c>
      <c r="E14" s="108">
        <v>26.5</v>
      </c>
      <c r="F14" s="108">
        <v>27.542138712351477</v>
      </c>
      <c r="G14" s="108">
        <v>26.3</v>
      </c>
      <c r="H14" s="108">
        <v>26.4</v>
      </c>
      <c r="I14" s="108">
        <v>25.46963458569223</v>
      </c>
      <c r="J14" s="108">
        <v>17.482023626091422</v>
      </c>
      <c r="K14" s="108">
        <v>24.56301185674123</v>
      </c>
      <c r="L14" s="108">
        <v>9.816054452382291</v>
      </c>
      <c r="M14" s="108">
        <v>18.270136307311027</v>
      </c>
    </row>
    <row r="15" spans="1:14" x14ac:dyDescent="0.2">
      <c r="A15" s="30" t="s">
        <v>52</v>
      </c>
      <c r="B15" s="108">
        <v>12.8</v>
      </c>
      <c r="C15" s="108">
        <v>14.8</v>
      </c>
      <c r="D15" s="108">
        <v>13.958460598656078</v>
      </c>
      <c r="E15" s="108">
        <v>11.9</v>
      </c>
      <c r="F15" s="108">
        <v>14.304291287386217</v>
      </c>
      <c r="G15" s="108">
        <v>13.7</v>
      </c>
      <c r="H15" s="108">
        <v>13.5</v>
      </c>
      <c r="I15" s="108">
        <v>15.000500350245172</v>
      </c>
      <c r="J15" s="108">
        <v>8.8805216273303333</v>
      </c>
      <c r="K15" s="108">
        <v>11.966767854289822</v>
      </c>
      <c r="L15" s="108">
        <v>2.7381347494191837</v>
      </c>
      <c r="M15" s="108">
        <v>7.2799427493331601</v>
      </c>
    </row>
    <row r="16" spans="1:14" x14ac:dyDescent="0.2">
      <c r="A16" s="30" t="s">
        <v>62</v>
      </c>
      <c r="B16" s="108">
        <v>6.6</v>
      </c>
      <c r="C16" s="108">
        <v>7.5</v>
      </c>
      <c r="D16" s="108">
        <v>6.25</v>
      </c>
      <c r="E16" s="108">
        <v>7.1</v>
      </c>
      <c r="F16" s="108">
        <v>7.1038251366120218</v>
      </c>
      <c r="G16" s="108">
        <v>7.1</v>
      </c>
      <c r="H16" s="108">
        <v>6.2458025520483549</v>
      </c>
      <c r="I16" s="108">
        <v>8.7901069518716586</v>
      </c>
      <c r="J16" s="108">
        <v>5.7034220532319395</v>
      </c>
      <c r="K16" s="108">
        <v>10.632107907960856</v>
      </c>
      <c r="L16" s="108">
        <v>5.2111903455842015</v>
      </c>
      <c r="M16" s="108">
        <v>10.332353606149672</v>
      </c>
    </row>
    <row r="17" spans="1:14" ht="6.75" customHeight="1" x14ac:dyDescent="0.2"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</row>
    <row r="18" spans="1:14" s="63" customFormat="1" ht="16.5" customHeight="1" x14ac:dyDescent="0.2">
      <c r="A18" s="40" t="s">
        <v>90</v>
      </c>
      <c r="B18" s="106">
        <v>24.2</v>
      </c>
      <c r="C18" s="106">
        <v>24.7</v>
      </c>
      <c r="D18" s="106">
        <v>26.247288503253795</v>
      </c>
      <c r="E18" s="106">
        <v>23.9</v>
      </c>
      <c r="F18" s="106">
        <v>24.268748625467339</v>
      </c>
      <c r="G18" s="106">
        <v>25.7</v>
      </c>
      <c r="H18" s="106">
        <v>23.4</v>
      </c>
      <c r="I18" s="106">
        <v>21.318293339716355</v>
      </c>
      <c r="J18" s="106">
        <v>13.161875945537066</v>
      </c>
      <c r="K18" s="106">
        <v>17.018485390578412</v>
      </c>
      <c r="L18" s="106">
        <v>-0.55553831352223704</v>
      </c>
      <c r="M18" s="106">
        <v>1.5</v>
      </c>
    </row>
    <row r="19" spans="1:14" x14ac:dyDescent="0.2">
      <c r="A19" s="28" t="s">
        <v>74</v>
      </c>
      <c r="B19" s="108">
        <v>28.1</v>
      </c>
      <c r="C19" s="108">
        <v>27.4</v>
      </c>
      <c r="D19" s="108">
        <v>29.9949718882845</v>
      </c>
      <c r="E19" s="108">
        <v>27.9</v>
      </c>
      <c r="F19" s="108">
        <v>28.412331929919869</v>
      </c>
      <c r="G19" s="108">
        <v>30.4</v>
      </c>
      <c r="H19" s="108">
        <v>27.1</v>
      </c>
      <c r="I19" s="108">
        <v>23.968421052631577</v>
      </c>
      <c r="J19" s="108">
        <v>15.354135710747896</v>
      </c>
      <c r="K19" s="108">
        <v>20.661997288748303</v>
      </c>
      <c r="L19" s="108">
        <v>-0.33490819927037857</v>
      </c>
      <c r="M19" s="108">
        <v>2.1</v>
      </c>
    </row>
    <row r="20" spans="1:14" x14ac:dyDescent="0.2">
      <c r="A20" s="30" t="s">
        <v>48</v>
      </c>
      <c r="B20" s="108">
        <v>38.200000000000003</v>
      </c>
      <c r="C20" s="108">
        <v>35.9</v>
      </c>
      <c r="D20" s="108">
        <v>39.5</v>
      </c>
      <c r="E20" s="108">
        <v>36</v>
      </c>
      <c r="F20" s="108">
        <v>37.252939704778584</v>
      </c>
      <c r="G20" s="108">
        <v>41</v>
      </c>
      <c r="H20" s="108">
        <v>36.6</v>
      </c>
      <c r="I20" s="108">
        <v>33.394551576369757</v>
      </c>
      <c r="J20" s="108">
        <v>23.928571428571431</v>
      </c>
      <c r="K20" s="108">
        <v>29.000198767640629</v>
      </c>
      <c r="L20" s="108">
        <v>4.2149631190727087E-2</v>
      </c>
      <c r="M20" s="108">
        <v>4.2</v>
      </c>
    </row>
    <row r="21" spans="1:14" x14ac:dyDescent="0.2">
      <c r="A21" s="30" t="s">
        <v>49</v>
      </c>
      <c r="B21" s="108">
        <v>24.4</v>
      </c>
      <c r="C21" s="108">
        <v>25.1</v>
      </c>
      <c r="D21" s="108">
        <v>29.4</v>
      </c>
      <c r="E21" s="108">
        <v>26.6</v>
      </c>
      <c r="F21" s="108">
        <v>26.8</v>
      </c>
      <c r="G21" s="108">
        <v>28.6</v>
      </c>
      <c r="H21" s="108">
        <v>26.4</v>
      </c>
      <c r="I21" s="108">
        <v>23.222378496640101</v>
      </c>
      <c r="J21" s="108">
        <v>14.56463549047394</v>
      </c>
      <c r="K21" s="108">
        <v>21.412113232389729</v>
      </c>
      <c r="L21" s="108">
        <v>-0.29966508020447735</v>
      </c>
      <c r="M21" s="108">
        <v>2.9</v>
      </c>
    </row>
    <row r="22" spans="1:14" x14ac:dyDescent="0.2">
      <c r="A22" s="30" t="s">
        <v>50</v>
      </c>
      <c r="B22" s="108">
        <v>18.2</v>
      </c>
      <c r="C22" s="108">
        <v>19.2</v>
      </c>
      <c r="D22" s="108">
        <v>17.8</v>
      </c>
      <c r="E22" s="108">
        <v>19</v>
      </c>
      <c r="F22" s="108">
        <v>19.600000000000001</v>
      </c>
      <c r="G22" s="108">
        <v>20</v>
      </c>
      <c r="H22" s="108">
        <v>17.3</v>
      </c>
      <c r="I22" s="108">
        <v>14.60359320916433</v>
      </c>
      <c r="J22" s="108">
        <v>7.7104377104377102</v>
      </c>
      <c r="K22" s="108">
        <v>13.612247991511293</v>
      </c>
      <c r="L22" s="108">
        <v>-0.65048389655719507</v>
      </c>
      <c r="M22" s="108">
        <v>-0.2</v>
      </c>
    </row>
    <row r="23" spans="1:14" x14ac:dyDescent="0.2">
      <c r="A23" s="39" t="s">
        <v>109</v>
      </c>
      <c r="B23" s="108">
        <v>17.399999999999999</v>
      </c>
      <c r="C23" s="108">
        <v>20.100000000000001</v>
      </c>
      <c r="D23" s="108">
        <v>20.227606461086637</v>
      </c>
      <c r="E23" s="108">
        <v>17.600000000000001</v>
      </c>
      <c r="F23" s="108">
        <v>17.862392384685378</v>
      </c>
      <c r="G23" s="108">
        <v>18.7</v>
      </c>
      <c r="H23" s="108">
        <v>18.053723884222947</v>
      </c>
      <c r="I23" s="108">
        <v>17.826931077520456</v>
      </c>
      <c r="J23" s="108">
        <v>10.484575576315612</v>
      </c>
      <c r="K23" s="108">
        <v>12.945188178833039</v>
      </c>
      <c r="L23" s="108">
        <v>-0.79354838709677422</v>
      </c>
      <c r="M23" s="108">
        <v>1.5</v>
      </c>
    </row>
    <row r="24" spans="1:14" x14ac:dyDescent="0.2">
      <c r="A24" s="30" t="s">
        <v>51</v>
      </c>
      <c r="B24" s="108">
        <v>21</v>
      </c>
      <c r="C24" s="108">
        <v>24.7</v>
      </c>
      <c r="D24" s="108">
        <v>24.4</v>
      </c>
      <c r="E24" s="108">
        <v>22.2</v>
      </c>
      <c r="F24" s="108">
        <v>21.7</v>
      </c>
      <c r="G24" s="108">
        <v>22.4</v>
      </c>
      <c r="H24" s="108">
        <v>22.5</v>
      </c>
      <c r="I24" s="108">
        <v>21.070314374850014</v>
      </c>
      <c r="J24" s="108">
        <v>12.650318321150673</v>
      </c>
      <c r="K24" s="108">
        <v>16.822548028311427</v>
      </c>
      <c r="L24" s="108">
        <v>-0.20947282671942277</v>
      </c>
      <c r="M24" s="108">
        <v>2.5</v>
      </c>
    </row>
    <row r="25" spans="1:14" x14ac:dyDescent="0.2">
      <c r="A25" s="30" t="s">
        <v>52</v>
      </c>
      <c r="B25" s="108">
        <v>12.3</v>
      </c>
      <c r="C25" s="108">
        <v>13.8</v>
      </c>
      <c r="D25" s="108">
        <v>14.14</v>
      </c>
      <c r="E25" s="108">
        <v>11.5</v>
      </c>
      <c r="F25" s="108">
        <v>12.8</v>
      </c>
      <c r="G25" s="108">
        <v>13.4</v>
      </c>
      <c r="H25" s="108">
        <v>12.6</v>
      </c>
      <c r="I25" s="108">
        <v>13.386990801576873</v>
      </c>
      <c r="J25" s="108">
        <v>7.6129435672971706</v>
      </c>
      <c r="K25" s="108">
        <v>9.0737001514386666</v>
      </c>
      <c r="L25" s="108">
        <v>-1.5201969016939336</v>
      </c>
      <c r="M25" s="108">
        <v>-0.7</v>
      </c>
    </row>
    <row r="26" spans="1:14" ht="6.75" customHeight="1" x14ac:dyDescent="0.2">
      <c r="A26" s="2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</row>
    <row r="27" spans="1:14" s="63" customFormat="1" x14ac:dyDescent="0.2">
      <c r="A27" s="29" t="s">
        <v>76</v>
      </c>
      <c r="B27" s="106">
        <v>19.7</v>
      </c>
      <c r="C27" s="106">
        <v>27.4</v>
      </c>
      <c r="D27" s="106">
        <v>27.8</v>
      </c>
      <c r="E27" s="106">
        <v>25.6</v>
      </c>
      <c r="F27" s="106">
        <v>26</v>
      </c>
      <c r="G27" s="106">
        <v>21.5</v>
      </c>
      <c r="H27" s="106">
        <v>21.06379754508259</v>
      </c>
      <c r="I27" s="106">
        <v>22.329340043949813</v>
      </c>
      <c r="J27" s="106">
        <v>15.669515669515668</v>
      </c>
      <c r="K27" s="106">
        <v>22.99554234769688</v>
      </c>
      <c r="L27" s="106">
        <v>13.285118219749654</v>
      </c>
      <c r="M27" s="106">
        <v>25</v>
      </c>
    </row>
    <row r="28" spans="1:14" x14ac:dyDescent="0.2">
      <c r="A28" s="39" t="s">
        <v>109</v>
      </c>
      <c r="B28" s="108">
        <v>19.7</v>
      </c>
      <c r="C28" s="108">
        <v>27.4</v>
      </c>
      <c r="D28" s="108">
        <v>27.801679983609915</v>
      </c>
      <c r="E28" s="108">
        <v>25.6</v>
      </c>
      <c r="F28" s="108">
        <v>26</v>
      </c>
      <c r="G28" s="108">
        <v>21.5</v>
      </c>
      <c r="H28" s="108">
        <v>21.06379754508259</v>
      </c>
      <c r="I28" s="108">
        <v>22.329340043949813</v>
      </c>
      <c r="J28" s="108">
        <v>15.669515669515668</v>
      </c>
      <c r="K28" s="108">
        <v>22.99554234769688</v>
      </c>
      <c r="L28" s="108">
        <v>13.285118219749654</v>
      </c>
      <c r="M28" s="108">
        <v>25</v>
      </c>
    </row>
    <row r="29" spans="1:14" x14ac:dyDescent="0.2">
      <c r="A29" s="30" t="s">
        <v>51</v>
      </c>
      <c r="B29" s="108">
        <v>25.1</v>
      </c>
      <c r="C29" s="108">
        <v>35.299999999999997</v>
      </c>
      <c r="D29" s="108">
        <v>35.700000000000003</v>
      </c>
      <c r="E29" s="108">
        <v>33</v>
      </c>
      <c r="F29" s="108">
        <v>35</v>
      </c>
      <c r="G29" s="108">
        <v>31.5</v>
      </c>
      <c r="H29" s="108">
        <v>31.106376502815401</v>
      </c>
      <c r="I29" s="108">
        <v>30.554785020804438</v>
      </c>
      <c r="J29" s="108">
        <v>23.259092190583591</v>
      </c>
      <c r="K29" s="108">
        <v>31.810650887573967</v>
      </c>
      <c r="L29" s="108">
        <v>19.196428571428573</v>
      </c>
      <c r="M29" s="108">
        <v>34</v>
      </c>
    </row>
    <row r="30" spans="1:14" x14ac:dyDescent="0.2">
      <c r="A30" s="30" t="s">
        <v>52</v>
      </c>
      <c r="B30" s="108">
        <v>17.600000000000001</v>
      </c>
      <c r="C30" s="108">
        <v>22.4</v>
      </c>
      <c r="D30" s="108">
        <v>13.3</v>
      </c>
      <c r="E30" s="108">
        <v>14.3</v>
      </c>
      <c r="F30" s="108">
        <v>17.3</v>
      </c>
      <c r="G30" s="108">
        <v>14.1</v>
      </c>
      <c r="H30" s="108">
        <v>15.072622636338723</v>
      </c>
      <c r="I30" s="108">
        <v>17.516005121638926</v>
      </c>
      <c r="J30" s="108">
        <v>10.685663401602849</v>
      </c>
      <c r="K30" s="108">
        <v>16.956900304745322</v>
      </c>
      <c r="L30" s="108">
        <v>8.4548104956268215</v>
      </c>
      <c r="M30" s="108">
        <v>20.5</v>
      </c>
    </row>
    <row r="31" spans="1:14" ht="13.5" thickBot="1" x14ac:dyDescent="0.25">
      <c r="A31" s="30" t="s">
        <v>62</v>
      </c>
      <c r="B31" s="108">
        <v>6.6</v>
      </c>
      <c r="C31" s="108">
        <v>7.5</v>
      </c>
      <c r="D31" s="108">
        <v>6.3</v>
      </c>
      <c r="E31" s="108">
        <v>7.6</v>
      </c>
      <c r="F31" s="108">
        <v>7.1</v>
      </c>
      <c r="G31" s="108">
        <v>7.1</v>
      </c>
      <c r="H31" s="108">
        <v>6.2458025520483549</v>
      </c>
      <c r="I31" s="108">
        <v>8.7901069518716586</v>
      </c>
      <c r="J31" s="108">
        <v>5.7034220532319395</v>
      </c>
      <c r="K31" s="108">
        <v>10.632107907960856</v>
      </c>
      <c r="L31" s="108">
        <v>5.2111903455842015</v>
      </c>
      <c r="M31" s="108">
        <v>10.3</v>
      </c>
    </row>
    <row r="32" spans="1:14" ht="15" customHeight="1" x14ac:dyDescent="0.2">
      <c r="A32" s="52" t="s">
        <v>164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38"/>
    </row>
    <row r="33" spans="1:14" s="23" customFormat="1" ht="15" customHeight="1" x14ac:dyDescent="0.2">
      <c r="A33" s="16" t="s">
        <v>242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4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</sheetData>
  <mergeCells count="5">
    <mergeCell ref="A1:M1"/>
    <mergeCell ref="A2:M2"/>
    <mergeCell ref="A3:M3"/>
    <mergeCell ref="A4:M4"/>
    <mergeCell ref="A5:M5"/>
  </mergeCells>
  <hyperlinks>
    <hyperlink ref="N2" location="Contenido!A1" display="Contenido" xr:uid="{00000000-0004-0000-0B00-000000000000}"/>
  </hyperlinks>
  <printOptions horizontalCentered="1"/>
  <pageMargins left="0.19685039370078741" right="0.19685039370078741" top="0.59055118110236227" bottom="0.19685039370078741" header="0" footer="0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499984740745262"/>
  </sheetPr>
  <dimension ref="A2:I20"/>
  <sheetViews>
    <sheetView showGridLines="0" zoomScaleNormal="100" workbookViewId="0">
      <selection activeCell="I2" sqref="I2"/>
    </sheetView>
  </sheetViews>
  <sheetFormatPr baseColWidth="10" defaultRowHeight="12.75" x14ac:dyDescent="0.2"/>
  <cols>
    <col min="1" max="16384" width="11" style="54"/>
  </cols>
  <sheetData>
    <row r="2" spans="1:9" ht="15" x14ac:dyDescent="0.25">
      <c r="I2" s="102" t="s">
        <v>124</v>
      </c>
    </row>
    <row r="7" spans="1:9" ht="12.75" customHeight="1" x14ac:dyDescent="0.2">
      <c r="A7" s="161" t="s">
        <v>167</v>
      </c>
      <c r="B7" s="161"/>
      <c r="C7" s="161"/>
      <c r="D7" s="161"/>
      <c r="E7" s="161"/>
      <c r="F7" s="161"/>
      <c r="G7" s="161"/>
      <c r="H7" s="161"/>
    </row>
    <row r="8" spans="1:9" ht="12.75" customHeight="1" x14ac:dyDescent="0.2">
      <c r="A8" s="161"/>
      <c r="B8" s="161"/>
      <c r="C8" s="161"/>
      <c r="D8" s="161"/>
      <c r="E8" s="161"/>
      <c r="F8" s="161"/>
      <c r="G8" s="161"/>
      <c r="H8" s="161"/>
    </row>
    <row r="9" spans="1:9" ht="12.75" customHeight="1" x14ac:dyDescent="0.2">
      <c r="A9" s="161"/>
      <c r="B9" s="161"/>
      <c r="C9" s="161"/>
      <c r="D9" s="161"/>
      <c r="E9" s="161"/>
      <c r="F9" s="161"/>
      <c r="G9" s="161"/>
      <c r="H9" s="161"/>
    </row>
    <row r="10" spans="1:9" ht="12.75" customHeight="1" x14ac:dyDescent="0.2">
      <c r="A10" s="161"/>
      <c r="B10" s="161"/>
      <c r="C10" s="161"/>
      <c r="D10" s="161"/>
      <c r="E10" s="161"/>
      <c r="F10" s="161"/>
      <c r="G10" s="161"/>
      <c r="H10" s="161"/>
    </row>
    <row r="11" spans="1:9" ht="12.75" customHeight="1" x14ac:dyDescent="0.2">
      <c r="A11" s="161"/>
      <c r="B11" s="161"/>
      <c r="C11" s="161"/>
      <c r="D11" s="161"/>
      <c r="E11" s="161"/>
      <c r="F11" s="161"/>
      <c r="G11" s="161"/>
      <c r="H11" s="161"/>
    </row>
    <row r="12" spans="1:9" ht="12.75" customHeight="1" x14ac:dyDescent="0.2">
      <c r="A12" s="161"/>
      <c r="B12" s="161"/>
      <c r="C12" s="161"/>
      <c r="D12" s="161"/>
      <c r="E12" s="161"/>
      <c r="F12" s="161"/>
      <c r="G12" s="161"/>
      <c r="H12" s="161"/>
    </row>
    <row r="13" spans="1:9" ht="12.75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9" ht="12.75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9" ht="12.75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9" ht="12.75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2.75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2.75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x14ac:dyDescent="0.2">
      <c r="A20" s="161"/>
      <c r="B20" s="161"/>
      <c r="C20" s="161"/>
      <c r="D20" s="161"/>
      <c r="E20" s="161"/>
      <c r="F20" s="161"/>
      <c r="G20" s="161"/>
      <c r="H20" s="161"/>
    </row>
  </sheetData>
  <mergeCells count="1">
    <mergeCell ref="A7:H20"/>
  </mergeCells>
  <hyperlinks>
    <hyperlink ref="I2" location="Contenido!A1" display="Contenido" xr:uid="{00000000-0004-0000-0C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22" transitionEvaluation="1">
    <tabColor theme="4" tint="0.59999389629810485"/>
  </sheetPr>
  <dimension ref="A1:Q92"/>
  <sheetViews>
    <sheetView showGridLines="0" view="pageBreakPreview" topLeftCell="A22" zoomScaleNormal="100" zoomScaleSheetLayoutView="100" workbookViewId="0">
      <selection activeCell="R55" sqref="R55"/>
    </sheetView>
  </sheetViews>
  <sheetFormatPr baseColWidth="10" defaultColWidth="7.625" defaultRowHeight="12.75" x14ac:dyDescent="0.2"/>
  <cols>
    <col min="1" max="1" width="23.75" style="3" customWidth="1"/>
    <col min="2" max="4" width="7.625" style="66" customWidth="1"/>
    <col min="5" max="5" width="1" style="66" customWidth="1"/>
    <col min="6" max="8" width="7.625" style="66" customWidth="1"/>
    <col min="9" max="9" width="1" style="66" customWidth="1"/>
    <col min="10" max="12" width="7.625" style="66" customWidth="1"/>
    <col min="13" max="13" width="1" style="66" customWidth="1"/>
    <col min="14" max="16" width="7.625" style="66" customWidth="1"/>
    <col min="17" max="17" width="9.5" style="1" customWidth="1"/>
    <col min="18" max="16384" width="7.625" style="1"/>
  </cols>
  <sheetData>
    <row r="1" spans="1:17" ht="15" x14ac:dyDescent="0.25">
      <c r="A1" s="165" t="s">
        <v>142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7" ht="15" x14ac:dyDescent="0.25">
      <c r="A2" s="166" t="s">
        <v>151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02" t="s">
        <v>124</v>
      </c>
    </row>
    <row r="3" spans="1:17" ht="15" x14ac:dyDescent="0.25">
      <c r="A3" s="166" t="s">
        <v>58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17" ht="15" x14ac:dyDescent="0.25">
      <c r="A4" s="165" t="s">
        <v>57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7" s="35" customFormat="1" ht="16.5" customHeight="1" x14ac:dyDescent="0.15">
      <c r="A5" s="168" t="s">
        <v>91</v>
      </c>
      <c r="B5" s="167" t="s">
        <v>0</v>
      </c>
      <c r="C5" s="167"/>
      <c r="D5" s="167"/>
      <c r="E5" s="111"/>
      <c r="F5" s="167" t="s">
        <v>1</v>
      </c>
      <c r="G5" s="167"/>
      <c r="H5" s="167"/>
      <c r="I5" s="111"/>
      <c r="J5" s="167" t="s">
        <v>2</v>
      </c>
      <c r="K5" s="167"/>
      <c r="L5" s="167"/>
      <c r="M5" s="111"/>
      <c r="N5" s="167" t="s">
        <v>13</v>
      </c>
      <c r="O5" s="167"/>
      <c r="P5" s="167"/>
    </row>
    <row r="6" spans="1:17" s="35" customFormat="1" ht="18.75" customHeight="1" x14ac:dyDescent="0.15">
      <c r="A6" s="169"/>
      <c r="B6" s="112" t="s">
        <v>0</v>
      </c>
      <c r="C6" s="113" t="s">
        <v>22</v>
      </c>
      <c r="D6" s="113" t="s">
        <v>23</v>
      </c>
      <c r="E6" s="114"/>
      <c r="F6" s="112" t="s">
        <v>0</v>
      </c>
      <c r="G6" s="113" t="s">
        <v>22</v>
      </c>
      <c r="H6" s="113" t="s">
        <v>23</v>
      </c>
      <c r="I6" s="114"/>
      <c r="J6" s="112" t="s">
        <v>0</v>
      </c>
      <c r="K6" s="113" t="s">
        <v>22</v>
      </c>
      <c r="L6" s="113" t="s">
        <v>23</v>
      </c>
      <c r="M6" s="114"/>
      <c r="N6" s="112" t="s">
        <v>0</v>
      </c>
      <c r="O6" s="113" t="s">
        <v>22</v>
      </c>
      <c r="P6" s="113" t="s">
        <v>23</v>
      </c>
    </row>
    <row r="7" spans="1:17" ht="6" customHeight="1" x14ac:dyDescent="0.2"/>
    <row r="8" spans="1:17" s="26" customFormat="1" ht="13.5" customHeight="1" x14ac:dyDescent="0.2">
      <c r="A8" s="162" t="s">
        <v>101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</row>
    <row r="9" spans="1:17" s="44" customFormat="1" ht="14.25" customHeight="1" x14ac:dyDescent="0.2">
      <c r="A9" s="5" t="s">
        <v>0</v>
      </c>
      <c r="B9" s="67">
        <v>6813</v>
      </c>
      <c r="C9" s="67">
        <v>3463</v>
      </c>
      <c r="D9" s="67">
        <v>3350</v>
      </c>
      <c r="E9" s="67"/>
      <c r="F9" s="67">
        <v>8605</v>
      </c>
      <c r="G9" s="67">
        <v>4281</v>
      </c>
      <c r="H9" s="67">
        <v>4324</v>
      </c>
      <c r="I9" s="67"/>
      <c r="J9" s="67">
        <v>-2214</v>
      </c>
      <c r="K9" s="67">
        <v>-1091</v>
      </c>
      <c r="L9" s="67">
        <v>-1123</v>
      </c>
      <c r="M9" s="67"/>
      <c r="N9" s="67">
        <v>422</v>
      </c>
      <c r="O9" s="67">
        <v>273</v>
      </c>
      <c r="P9" s="67">
        <v>149</v>
      </c>
    </row>
    <row r="10" spans="1:17" ht="6" customHeight="1" x14ac:dyDescent="0.2">
      <c r="A10" s="2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s="44" customFormat="1" ht="14.25" customHeight="1" x14ac:dyDescent="0.2">
      <c r="A11" s="4" t="s">
        <v>3</v>
      </c>
      <c r="B11" s="67">
        <v>-1555</v>
      </c>
      <c r="C11" s="67">
        <v>-847</v>
      </c>
      <c r="D11" s="67">
        <v>-708</v>
      </c>
      <c r="E11" s="67"/>
      <c r="F11" s="67">
        <v>-237</v>
      </c>
      <c r="G11" s="67">
        <v>-183</v>
      </c>
      <c r="H11" s="67">
        <v>-54</v>
      </c>
      <c r="I11" s="67"/>
      <c r="J11" s="67">
        <v>-1329</v>
      </c>
      <c r="K11" s="67">
        <v>-667</v>
      </c>
      <c r="L11" s="67">
        <v>-662</v>
      </c>
      <c r="M11" s="67"/>
      <c r="N11" s="67">
        <v>11</v>
      </c>
      <c r="O11" s="67">
        <v>3</v>
      </c>
      <c r="P11" s="67">
        <v>8</v>
      </c>
    </row>
    <row r="12" spans="1:17" ht="14.25" customHeight="1" x14ac:dyDescent="0.2">
      <c r="A12" s="5" t="s">
        <v>12</v>
      </c>
      <c r="B12" s="68">
        <v>-374</v>
      </c>
      <c r="C12" s="68">
        <v>-180</v>
      </c>
      <c r="D12" s="68">
        <v>-194</v>
      </c>
      <c r="E12" s="68"/>
      <c r="F12" s="68" t="s">
        <v>8</v>
      </c>
      <c r="G12" s="68" t="s">
        <v>8</v>
      </c>
      <c r="H12" s="68" t="s">
        <v>8</v>
      </c>
      <c r="I12" s="68"/>
      <c r="J12" s="68">
        <v>-374</v>
      </c>
      <c r="K12" s="68">
        <v>-180</v>
      </c>
      <c r="L12" s="68">
        <v>-194</v>
      </c>
      <c r="M12" s="68"/>
      <c r="N12" s="68" t="s">
        <v>8</v>
      </c>
      <c r="O12" s="68" t="s">
        <v>8</v>
      </c>
      <c r="P12" s="68" t="s">
        <v>8</v>
      </c>
    </row>
    <row r="13" spans="1:17" ht="14.25" customHeight="1" x14ac:dyDescent="0.2">
      <c r="A13" s="5" t="s">
        <v>11</v>
      </c>
      <c r="B13" s="68">
        <v>-302</v>
      </c>
      <c r="C13" s="68">
        <v>-173</v>
      </c>
      <c r="D13" s="68">
        <v>-129</v>
      </c>
      <c r="E13" s="68"/>
      <c r="F13" s="68">
        <v>-26</v>
      </c>
      <c r="G13" s="68">
        <v>-14</v>
      </c>
      <c r="H13" s="68">
        <v>-12</v>
      </c>
      <c r="I13" s="68"/>
      <c r="J13" s="68">
        <v>-276</v>
      </c>
      <c r="K13" s="68">
        <v>-159</v>
      </c>
      <c r="L13" s="68">
        <v>-117</v>
      </c>
      <c r="M13" s="68"/>
      <c r="N13" s="68"/>
      <c r="O13" s="68"/>
      <c r="P13" s="68"/>
    </row>
    <row r="14" spans="1:17" ht="14.25" customHeight="1" x14ac:dyDescent="0.2">
      <c r="A14" s="6" t="s">
        <v>4</v>
      </c>
      <c r="B14" s="68">
        <v>-255</v>
      </c>
      <c r="C14" s="68">
        <v>-98</v>
      </c>
      <c r="D14" s="68">
        <v>-157</v>
      </c>
      <c r="E14" s="68"/>
      <c r="F14" s="68">
        <v>-11</v>
      </c>
      <c r="G14" s="68">
        <v>-7</v>
      </c>
      <c r="H14" s="68">
        <v>-4</v>
      </c>
      <c r="I14" s="68"/>
      <c r="J14" s="68">
        <v>-240</v>
      </c>
      <c r="K14" s="68">
        <v>-89</v>
      </c>
      <c r="L14" s="68">
        <v>-151</v>
      </c>
      <c r="M14" s="68"/>
      <c r="N14" s="68">
        <v>-4</v>
      </c>
      <c r="O14" s="68">
        <v>-2</v>
      </c>
      <c r="P14" s="68">
        <v>-2</v>
      </c>
    </row>
    <row r="15" spans="1:17" ht="14.25" customHeight="1" x14ac:dyDescent="0.2">
      <c r="A15" s="6" t="s">
        <v>5</v>
      </c>
      <c r="B15" s="68">
        <v>-523</v>
      </c>
      <c r="C15" s="68">
        <v>-294</v>
      </c>
      <c r="D15" s="68">
        <v>-229</v>
      </c>
      <c r="E15" s="68"/>
      <c r="F15" s="68">
        <v>-305</v>
      </c>
      <c r="G15" s="68">
        <v>-190</v>
      </c>
      <c r="H15" s="68">
        <v>-115</v>
      </c>
      <c r="I15" s="68"/>
      <c r="J15" s="68">
        <v>-219</v>
      </c>
      <c r="K15" s="68">
        <v>-108</v>
      </c>
      <c r="L15" s="68">
        <v>-111</v>
      </c>
      <c r="M15" s="68"/>
      <c r="N15" s="68">
        <v>1</v>
      </c>
      <c r="O15" s="68">
        <v>4</v>
      </c>
      <c r="P15" s="68">
        <v>-3</v>
      </c>
    </row>
    <row r="16" spans="1:17" ht="14.25" customHeight="1" x14ac:dyDescent="0.2">
      <c r="A16" s="28" t="s">
        <v>108</v>
      </c>
      <c r="B16" s="68">
        <v>-101</v>
      </c>
      <c r="C16" s="68">
        <v>-102</v>
      </c>
      <c r="D16" s="68">
        <v>1</v>
      </c>
      <c r="E16" s="68"/>
      <c r="F16" s="68">
        <v>105</v>
      </c>
      <c r="G16" s="68">
        <v>28</v>
      </c>
      <c r="H16" s="68">
        <v>77</v>
      </c>
      <c r="I16" s="68"/>
      <c r="J16" s="68">
        <v>-220</v>
      </c>
      <c r="K16" s="68">
        <v>-131</v>
      </c>
      <c r="L16" s="68">
        <v>-89</v>
      </c>
      <c r="M16" s="68"/>
      <c r="N16" s="68">
        <v>14</v>
      </c>
      <c r="O16" s="68">
        <v>1</v>
      </c>
      <c r="P16" s="68">
        <v>13</v>
      </c>
    </row>
    <row r="17" spans="1:16" ht="6" customHeight="1" x14ac:dyDescent="0.2">
      <c r="A17" s="2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s="44" customFormat="1" ht="14.25" customHeight="1" x14ac:dyDescent="0.2">
      <c r="A18" s="4" t="s">
        <v>6</v>
      </c>
      <c r="B18" s="67">
        <v>230</v>
      </c>
      <c r="C18" s="67">
        <v>65</v>
      </c>
      <c r="D18" s="67">
        <v>165</v>
      </c>
      <c r="E18" s="67"/>
      <c r="F18" s="67">
        <v>652</v>
      </c>
      <c r="G18" s="67">
        <v>286</v>
      </c>
      <c r="H18" s="67">
        <v>366</v>
      </c>
      <c r="I18" s="67"/>
      <c r="J18" s="67">
        <v>-479</v>
      </c>
      <c r="K18" s="67">
        <v>-247</v>
      </c>
      <c r="L18" s="67">
        <v>-232</v>
      </c>
      <c r="M18" s="67"/>
      <c r="N18" s="67">
        <v>57</v>
      </c>
      <c r="O18" s="67">
        <v>26</v>
      </c>
      <c r="P18" s="67">
        <v>31</v>
      </c>
    </row>
    <row r="19" spans="1:16" ht="6" customHeight="1" x14ac:dyDescent="0.2">
      <c r="A19" s="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1:16" s="44" customFormat="1" ht="14.25" customHeight="1" x14ac:dyDescent="0.2">
      <c r="A20" s="7" t="s">
        <v>7</v>
      </c>
      <c r="B20" s="67">
        <v>1</v>
      </c>
      <c r="C20" s="67">
        <v>4</v>
      </c>
      <c r="D20" s="67">
        <v>-3</v>
      </c>
      <c r="E20" s="67"/>
      <c r="F20" s="67">
        <v>1</v>
      </c>
      <c r="G20" s="67">
        <v>4</v>
      </c>
      <c r="H20" s="67">
        <v>-3</v>
      </c>
      <c r="I20" s="67"/>
      <c r="J20" s="67" t="s">
        <v>8</v>
      </c>
      <c r="K20" s="67" t="s">
        <v>8</v>
      </c>
      <c r="L20" s="67" t="s">
        <v>8</v>
      </c>
      <c r="M20" s="67"/>
      <c r="N20" s="67" t="s">
        <v>8</v>
      </c>
      <c r="O20" s="67" t="s">
        <v>8</v>
      </c>
      <c r="P20" s="67" t="s">
        <v>8</v>
      </c>
    </row>
    <row r="21" spans="1:16" ht="6" customHeight="1" x14ac:dyDescent="0.2">
      <c r="A21" s="2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44" customFormat="1" ht="14.25" customHeight="1" x14ac:dyDescent="0.2">
      <c r="A22" s="7" t="s">
        <v>61</v>
      </c>
      <c r="B22" s="67">
        <v>8137</v>
      </c>
      <c r="C22" s="67">
        <v>4241</v>
      </c>
      <c r="D22" s="67">
        <v>3896</v>
      </c>
      <c r="E22" s="67">
        <v>0</v>
      </c>
      <c r="F22" s="67">
        <v>8189</v>
      </c>
      <c r="G22" s="67">
        <v>4174</v>
      </c>
      <c r="H22" s="67">
        <v>4015</v>
      </c>
      <c r="I22" s="67">
        <v>0</v>
      </c>
      <c r="J22" s="67">
        <v>-406</v>
      </c>
      <c r="K22" s="67">
        <v>-177</v>
      </c>
      <c r="L22" s="67">
        <v>-229</v>
      </c>
      <c r="M22" s="67">
        <v>0</v>
      </c>
      <c r="N22" s="67">
        <v>354</v>
      </c>
      <c r="O22" s="67">
        <v>244</v>
      </c>
      <c r="P22" s="67">
        <v>110</v>
      </c>
    </row>
    <row r="23" spans="1:16" ht="14.25" customHeight="1" x14ac:dyDescent="0.2">
      <c r="A23" s="5" t="s">
        <v>168</v>
      </c>
      <c r="B23" s="68">
        <v>708</v>
      </c>
      <c r="C23" s="68">
        <v>581</v>
      </c>
      <c r="D23" s="68">
        <v>127</v>
      </c>
      <c r="E23" s="68"/>
      <c r="F23" s="68">
        <v>1022</v>
      </c>
      <c r="G23" s="68">
        <v>702</v>
      </c>
      <c r="H23" s="68">
        <v>320</v>
      </c>
      <c r="I23" s="68"/>
      <c r="J23" s="68">
        <v>-422</v>
      </c>
      <c r="K23" s="68">
        <v>-185</v>
      </c>
      <c r="L23" s="68">
        <v>-237</v>
      </c>
      <c r="M23" s="68"/>
      <c r="N23" s="68">
        <v>108</v>
      </c>
      <c r="O23" s="68">
        <v>64</v>
      </c>
      <c r="P23" s="68">
        <v>44</v>
      </c>
    </row>
    <row r="24" spans="1:16" ht="14.25" customHeight="1" x14ac:dyDescent="0.2">
      <c r="A24" s="5" t="s">
        <v>169</v>
      </c>
      <c r="B24" s="68">
        <v>1812</v>
      </c>
      <c r="C24" s="68">
        <v>1062</v>
      </c>
      <c r="D24" s="68">
        <v>750</v>
      </c>
      <c r="E24" s="68"/>
      <c r="F24" s="68">
        <v>1703</v>
      </c>
      <c r="G24" s="68">
        <v>974</v>
      </c>
      <c r="H24" s="68">
        <v>729</v>
      </c>
      <c r="I24" s="68"/>
      <c r="J24" s="68">
        <v>11</v>
      </c>
      <c r="K24" s="68">
        <v>4</v>
      </c>
      <c r="L24" s="68">
        <v>7</v>
      </c>
      <c r="M24" s="68"/>
      <c r="N24" s="68">
        <v>98</v>
      </c>
      <c r="O24" s="68">
        <v>84</v>
      </c>
      <c r="P24" s="68">
        <v>14</v>
      </c>
    </row>
    <row r="25" spans="1:16" ht="14.25" customHeight="1" x14ac:dyDescent="0.2">
      <c r="A25" s="5" t="s">
        <v>170</v>
      </c>
      <c r="B25" s="68">
        <v>540</v>
      </c>
      <c r="C25" s="68">
        <v>497</v>
      </c>
      <c r="D25" s="68">
        <v>43</v>
      </c>
      <c r="E25" s="68"/>
      <c r="F25" s="68">
        <v>535</v>
      </c>
      <c r="G25" s="68">
        <v>493</v>
      </c>
      <c r="H25" s="68">
        <v>42</v>
      </c>
      <c r="I25" s="68"/>
      <c r="J25" s="68">
        <v>5</v>
      </c>
      <c r="K25" s="68">
        <v>4</v>
      </c>
      <c r="L25" s="68">
        <v>1</v>
      </c>
      <c r="M25" s="68"/>
      <c r="N25" s="68" t="s">
        <v>8</v>
      </c>
      <c r="O25" s="68" t="s">
        <v>8</v>
      </c>
      <c r="P25" s="68" t="s">
        <v>8</v>
      </c>
    </row>
    <row r="26" spans="1:16" ht="14.25" customHeight="1" x14ac:dyDescent="0.2">
      <c r="A26" s="5" t="s">
        <v>171</v>
      </c>
      <c r="B26" s="68">
        <v>5077</v>
      </c>
      <c r="C26" s="68">
        <v>2101</v>
      </c>
      <c r="D26" s="68">
        <v>2976</v>
      </c>
      <c r="E26" s="68"/>
      <c r="F26" s="68">
        <v>4929</v>
      </c>
      <c r="G26" s="68">
        <v>2005</v>
      </c>
      <c r="H26" s="68">
        <v>2924</v>
      </c>
      <c r="I26" s="68"/>
      <c r="J26" s="68" t="s">
        <v>8</v>
      </c>
      <c r="K26" s="68" t="s">
        <v>8</v>
      </c>
      <c r="L26" s="68" t="s">
        <v>8</v>
      </c>
      <c r="M26" s="68"/>
      <c r="N26" s="68">
        <v>148</v>
      </c>
      <c r="O26" s="68">
        <v>96</v>
      </c>
      <c r="P26" s="68">
        <v>52</v>
      </c>
    </row>
    <row r="27" spans="1:16" ht="6" customHeight="1" x14ac:dyDescent="0.2">
      <c r="A27" s="2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26" customFormat="1" ht="16.5" customHeight="1" x14ac:dyDescent="0.2">
      <c r="A28" s="162" t="s">
        <v>157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</row>
    <row r="29" spans="1:16" s="44" customFormat="1" ht="14.25" customHeight="1" x14ac:dyDescent="0.2">
      <c r="A29" s="5" t="s">
        <v>0</v>
      </c>
      <c r="B29" s="116">
        <v>0.67690082156067721</v>
      </c>
      <c r="C29" s="116">
        <v>0.68268199596265455</v>
      </c>
      <c r="D29" s="116">
        <v>0.67102667080633371</v>
      </c>
      <c r="E29" s="116"/>
      <c r="F29" s="116">
        <v>0.94650409455141415</v>
      </c>
      <c r="G29" s="116">
        <v>0.93468554523323477</v>
      </c>
      <c r="H29" s="116">
        <v>0.95850328072353252</v>
      </c>
      <c r="I29" s="116"/>
      <c r="J29" s="116">
        <v>-2.8010779215850001</v>
      </c>
      <c r="K29" s="116">
        <v>-2.711165229492309</v>
      </c>
      <c r="L29" s="116">
        <v>-2.8943298969072164</v>
      </c>
      <c r="M29" s="116"/>
      <c r="N29" s="116">
        <v>2.3031163019156251</v>
      </c>
      <c r="O29" s="116">
        <v>3.0306394316163412</v>
      </c>
      <c r="P29" s="116">
        <v>1.5995705850778315</v>
      </c>
    </row>
    <row r="30" spans="1:16" ht="6" customHeight="1" x14ac:dyDescent="0.2">
      <c r="A30" s="2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</row>
    <row r="31" spans="1:16" s="44" customFormat="1" ht="14.25" customHeight="1" x14ac:dyDescent="0.2">
      <c r="A31" s="4" t="s">
        <v>3</v>
      </c>
      <c r="B31" s="116">
        <v>-1.1215371189117844</v>
      </c>
      <c r="C31" s="116">
        <v>-1.2000226686690658</v>
      </c>
      <c r="D31" s="116">
        <v>-1.0401516153201993</v>
      </c>
      <c r="E31" s="116"/>
      <c r="F31" s="116">
        <v>-0.19648482838666886</v>
      </c>
      <c r="G31" s="116">
        <v>-0.29805531124792339</v>
      </c>
      <c r="H31" s="116">
        <v>-9.1182330890547433E-2</v>
      </c>
      <c r="I31" s="116"/>
      <c r="J31" s="116">
        <v>-7.8629747958821437</v>
      </c>
      <c r="K31" s="116">
        <v>-7.7100913189226681</v>
      </c>
      <c r="L31" s="116">
        <v>-8.023269906677978</v>
      </c>
      <c r="M31" s="116"/>
      <c r="N31" s="116">
        <v>0.97604259094942325</v>
      </c>
      <c r="O31" s="116">
        <v>0.56285178236397748</v>
      </c>
      <c r="P31" s="116">
        <v>1.3468013468013467</v>
      </c>
    </row>
    <row r="32" spans="1:16" ht="14.25" customHeight="1" x14ac:dyDescent="0.2">
      <c r="A32" s="5" t="s">
        <v>12</v>
      </c>
      <c r="B32" s="117">
        <v>-61.51315789473685</v>
      </c>
      <c r="C32" s="117">
        <v>-57.877813504823152</v>
      </c>
      <c r="D32" s="117">
        <v>-65.319865319865329</v>
      </c>
      <c r="E32" s="117"/>
      <c r="F32" s="117" t="s">
        <v>245</v>
      </c>
      <c r="G32" s="117" t="s">
        <v>245</v>
      </c>
      <c r="H32" s="117" t="s">
        <v>245</v>
      </c>
      <c r="I32" s="117"/>
      <c r="J32" s="117">
        <v>-61.51315789473685</v>
      </c>
      <c r="K32" s="117">
        <v>-57.877813504823152</v>
      </c>
      <c r="L32" s="117">
        <v>-65.319865319865329</v>
      </c>
      <c r="M32" s="117"/>
      <c r="N32" s="117" t="s">
        <v>245</v>
      </c>
      <c r="O32" s="117" t="s">
        <v>245</v>
      </c>
      <c r="P32" s="117" t="s">
        <v>245</v>
      </c>
    </row>
    <row r="33" spans="1:16" ht="14.25" customHeight="1" x14ac:dyDescent="0.2">
      <c r="A33" s="5" t="s">
        <v>11</v>
      </c>
      <c r="B33" s="117">
        <v>-26.283724978241953</v>
      </c>
      <c r="C33" s="117">
        <v>-28.221859706362153</v>
      </c>
      <c r="D33" s="117">
        <v>-24.067164179104477</v>
      </c>
      <c r="E33" s="117"/>
      <c r="F33" s="117">
        <v>-1300</v>
      </c>
      <c r="G33" s="117" t="s">
        <v>245</v>
      </c>
      <c r="H33" s="117">
        <v>-600</v>
      </c>
      <c r="I33" s="117"/>
      <c r="J33" s="117">
        <v>-24.168126094570926</v>
      </c>
      <c r="K33" s="117">
        <v>-26.065573770491802</v>
      </c>
      <c r="L33" s="117">
        <v>-21.992481203007518</v>
      </c>
      <c r="M33" s="117"/>
      <c r="N33" s="117">
        <v>0</v>
      </c>
      <c r="O33" s="117">
        <v>0</v>
      </c>
      <c r="P33" s="117">
        <v>0</v>
      </c>
    </row>
    <row r="34" spans="1:16" ht="14.25" customHeight="1" x14ac:dyDescent="0.2">
      <c r="A34" s="6" t="s">
        <v>4</v>
      </c>
      <c r="B34" s="117">
        <v>-10.823429541595925</v>
      </c>
      <c r="C34" s="117">
        <v>-8.3475298126064725</v>
      </c>
      <c r="D34" s="117">
        <v>-13.282571912013536</v>
      </c>
      <c r="E34" s="117"/>
      <c r="F34" s="117">
        <v>-220.00000000000003</v>
      </c>
      <c r="G34" s="117">
        <v>-700</v>
      </c>
      <c r="H34" s="117">
        <v>-100</v>
      </c>
      <c r="I34" s="117"/>
      <c r="J34" s="117">
        <v>-10.657193605683837</v>
      </c>
      <c r="K34" s="117">
        <v>-7.9111111111111105</v>
      </c>
      <c r="L34" s="117">
        <v>-13.398402839396628</v>
      </c>
      <c r="M34" s="117"/>
      <c r="N34" s="117">
        <v>-4.0404040404040407</v>
      </c>
      <c r="O34" s="117">
        <v>-4.1666666666666661</v>
      </c>
      <c r="P34" s="117">
        <v>-3.9215686274509802</v>
      </c>
    </row>
    <row r="35" spans="1:16" ht="14.25" customHeight="1" x14ac:dyDescent="0.2">
      <c r="A35" s="6" t="s">
        <v>5</v>
      </c>
      <c r="B35" s="117">
        <v>-0.80865867800541169</v>
      </c>
      <c r="C35" s="117">
        <v>-0.89889014584033988</v>
      </c>
      <c r="D35" s="117">
        <v>-0.71634134134134131</v>
      </c>
      <c r="E35" s="117"/>
      <c r="F35" s="117">
        <v>-0.52312917002555614</v>
      </c>
      <c r="G35" s="117">
        <v>-0.64371866106518494</v>
      </c>
      <c r="H35" s="117">
        <v>-0.39948587904262345</v>
      </c>
      <c r="I35" s="117"/>
      <c r="J35" s="117">
        <v>-3.6781995297279138</v>
      </c>
      <c r="K35" s="117">
        <v>-3.6084196458402937</v>
      </c>
      <c r="L35" s="117">
        <v>-3.7487335359675784</v>
      </c>
      <c r="M35" s="117"/>
      <c r="N35" s="117">
        <v>0.23923444976076555</v>
      </c>
      <c r="O35" s="117">
        <v>2.0202020202020203</v>
      </c>
      <c r="P35" s="117">
        <v>-1.3636363636363635</v>
      </c>
    </row>
    <row r="36" spans="1:16" ht="14.25" customHeight="1" x14ac:dyDescent="0.2">
      <c r="A36" s="28" t="s">
        <v>108</v>
      </c>
      <c r="B36" s="117">
        <v>-0.14457279454917624</v>
      </c>
      <c r="C36" s="117">
        <v>-0.2850993655141571</v>
      </c>
      <c r="D36" s="117">
        <v>2.9339279427297266E-3</v>
      </c>
      <c r="E36" s="117"/>
      <c r="F36" s="117">
        <v>0.16851227732306212</v>
      </c>
      <c r="G36" s="117">
        <v>8.7826605188043028E-2</v>
      </c>
      <c r="H36" s="117">
        <v>0.25304807913503569</v>
      </c>
      <c r="I36" s="117"/>
      <c r="J36" s="117">
        <v>-3.1672905269219696</v>
      </c>
      <c r="K36" s="117">
        <v>-3.6267995570321148</v>
      </c>
      <c r="L36" s="117">
        <v>-2.669466106778644</v>
      </c>
      <c r="M36" s="117"/>
      <c r="N36" s="117">
        <v>2.3140495867768593</v>
      </c>
      <c r="O36" s="117">
        <v>0.35211267605633806</v>
      </c>
      <c r="P36" s="117">
        <v>4.0498442367601246</v>
      </c>
    </row>
    <row r="37" spans="1:16" ht="6" customHeight="1" x14ac:dyDescent="0.2">
      <c r="A37" s="2"/>
      <c r="B37" s="117" t="s">
        <v>245</v>
      </c>
      <c r="C37" s="117" t="s">
        <v>245</v>
      </c>
      <c r="D37" s="117" t="s">
        <v>245</v>
      </c>
      <c r="E37" s="117"/>
      <c r="F37" s="117" t="s">
        <v>245</v>
      </c>
      <c r="G37" s="117" t="s">
        <v>245</v>
      </c>
      <c r="H37" s="117" t="s">
        <v>245</v>
      </c>
      <c r="I37" s="117"/>
      <c r="J37" s="117" t="s">
        <v>245</v>
      </c>
      <c r="K37" s="117" t="s">
        <v>245</v>
      </c>
      <c r="L37" s="117" t="s">
        <v>245</v>
      </c>
      <c r="M37" s="117"/>
      <c r="N37" s="117" t="s">
        <v>245</v>
      </c>
      <c r="O37" s="117" t="s">
        <v>245</v>
      </c>
      <c r="P37" s="117" t="s">
        <v>245</v>
      </c>
    </row>
    <row r="38" spans="1:16" s="44" customFormat="1" ht="14.25" customHeight="1" x14ac:dyDescent="0.2">
      <c r="A38" s="4" t="s">
        <v>6</v>
      </c>
      <c r="B38" s="116">
        <v>5.0356105239881155E-2</v>
      </c>
      <c r="C38" s="116">
        <v>2.7696581815702684E-2</v>
      </c>
      <c r="D38" s="116">
        <v>7.4303907484880291E-2</v>
      </c>
      <c r="E38" s="116"/>
      <c r="F38" s="116">
        <v>0.15661669505144091</v>
      </c>
      <c r="G38" s="116">
        <v>0.13347022587268995</v>
      </c>
      <c r="H38" s="116">
        <v>0.18116749083025202</v>
      </c>
      <c r="I38" s="116"/>
      <c r="J38" s="116">
        <v>-1.3452788855810818</v>
      </c>
      <c r="K38" s="116">
        <v>-1.3590096286107289</v>
      </c>
      <c r="L38" s="116">
        <v>-1.330962079054558</v>
      </c>
      <c r="M38" s="116"/>
      <c r="N38" s="116">
        <v>1.1781727986771393</v>
      </c>
      <c r="O38" s="116">
        <v>1.1653966831017482</v>
      </c>
      <c r="P38" s="116">
        <v>1.1891062523973916</v>
      </c>
    </row>
    <row r="39" spans="1:16" ht="6" customHeight="1" x14ac:dyDescent="0.2">
      <c r="A39" s="2"/>
      <c r="B39" s="116" t="s">
        <v>245</v>
      </c>
      <c r="C39" s="116" t="s">
        <v>245</v>
      </c>
      <c r="D39" s="116" t="s">
        <v>245</v>
      </c>
      <c r="E39" s="116"/>
      <c r="F39" s="116" t="s">
        <v>245</v>
      </c>
      <c r="G39" s="116" t="s">
        <v>245</v>
      </c>
      <c r="H39" s="116" t="s">
        <v>245</v>
      </c>
      <c r="I39" s="116"/>
      <c r="J39" s="116" t="s">
        <v>245</v>
      </c>
      <c r="K39" s="116" t="s">
        <v>245</v>
      </c>
      <c r="L39" s="116" t="s">
        <v>245</v>
      </c>
      <c r="M39" s="116"/>
      <c r="N39" s="116" t="s">
        <v>245</v>
      </c>
      <c r="O39" s="116" t="s">
        <v>245</v>
      </c>
      <c r="P39" s="116" t="s">
        <v>245</v>
      </c>
    </row>
    <row r="40" spans="1:16" s="44" customFormat="1" ht="14.25" customHeight="1" x14ac:dyDescent="0.2">
      <c r="A40" s="7" t="s">
        <v>7</v>
      </c>
      <c r="B40" s="116">
        <v>0.34129692832764508</v>
      </c>
      <c r="C40" s="116">
        <v>4.4444444444444446</v>
      </c>
      <c r="D40" s="116">
        <v>-1.4778325123152709</v>
      </c>
      <c r="E40" s="116"/>
      <c r="F40" s="116">
        <v>0.34129692832764508</v>
      </c>
      <c r="G40" s="116">
        <v>4.4444444444444446</v>
      </c>
      <c r="H40" s="116">
        <v>-1.4778325123152709</v>
      </c>
      <c r="I40" s="116"/>
      <c r="J40" s="67" t="s">
        <v>8</v>
      </c>
      <c r="K40" s="67" t="s">
        <v>8</v>
      </c>
      <c r="L40" s="67" t="s">
        <v>8</v>
      </c>
      <c r="M40" s="67"/>
      <c r="N40" s="67" t="s">
        <v>8</v>
      </c>
      <c r="O40" s="67" t="s">
        <v>8</v>
      </c>
      <c r="P40" s="67" t="s">
        <v>8</v>
      </c>
    </row>
    <row r="41" spans="1:16" ht="6" customHeight="1" x14ac:dyDescent="0.2">
      <c r="A41" s="2"/>
      <c r="B41" s="116" t="s">
        <v>245</v>
      </c>
      <c r="C41" s="116" t="s">
        <v>245</v>
      </c>
      <c r="D41" s="116" t="s">
        <v>245</v>
      </c>
      <c r="E41" s="116"/>
      <c r="F41" s="116" t="s">
        <v>245</v>
      </c>
      <c r="G41" s="116" t="s">
        <v>245</v>
      </c>
      <c r="H41" s="116" t="s">
        <v>245</v>
      </c>
      <c r="I41" s="116"/>
      <c r="J41" s="68" t="s">
        <v>245</v>
      </c>
      <c r="K41" s="68" t="s">
        <v>245</v>
      </c>
      <c r="L41" s="68" t="s">
        <v>245</v>
      </c>
      <c r="M41" s="68"/>
      <c r="N41" s="68" t="s">
        <v>245</v>
      </c>
      <c r="O41" s="68" t="s">
        <v>245</v>
      </c>
      <c r="P41" s="68" t="s">
        <v>245</v>
      </c>
    </row>
    <row r="42" spans="1:16" s="44" customFormat="1" ht="14.25" customHeight="1" x14ac:dyDescent="0.2">
      <c r="A42" s="7" t="s">
        <v>61</v>
      </c>
      <c r="B42" s="116">
        <v>1.98072101458095</v>
      </c>
      <c r="C42" s="116">
        <v>2.1004824027022475</v>
      </c>
      <c r="D42" s="116">
        <v>1.8649714701489679</v>
      </c>
      <c r="E42" s="116"/>
      <c r="F42" s="116">
        <v>2.2018235153353287</v>
      </c>
      <c r="G42" s="116">
        <v>2.2902983313854275</v>
      </c>
      <c r="H42" s="116">
        <v>2.1168121810283016</v>
      </c>
      <c r="I42" s="116"/>
      <c r="J42" s="116">
        <v>-1.5301699770097614</v>
      </c>
      <c r="K42" s="116">
        <v>-1.3194185613119642</v>
      </c>
      <c r="L42" s="116">
        <v>-1.7456929409971031</v>
      </c>
      <c r="M42" s="116"/>
      <c r="N42" s="116">
        <v>2.8645411878944813</v>
      </c>
      <c r="O42" s="116">
        <v>3.9077514413837284</v>
      </c>
      <c r="P42" s="116">
        <v>1.7991494929669611</v>
      </c>
    </row>
    <row r="43" spans="1:16" s="191" customFormat="1" ht="14.25" customHeight="1" x14ac:dyDescent="0.2">
      <c r="A43" s="189" t="s">
        <v>168</v>
      </c>
      <c r="B43" s="190">
        <v>0.28457621055424032</v>
      </c>
      <c r="C43" s="190">
        <v>0.4628412558054314</v>
      </c>
      <c r="D43" s="190">
        <v>0.10303256478071102</v>
      </c>
      <c r="E43" s="190"/>
      <c r="F43" s="190">
        <v>0.47749646082613428</v>
      </c>
      <c r="G43" s="190">
        <v>0.64777477369406944</v>
      </c>
      <c r="H43" s="190">
        <v>0.30285249190815999</v>
      </c>
      <c r="I43" s="190"/>
      <c r="J43" s="190">
        <v>-1.6455449405342173</v>
      </c>
      <c r="K43" s="190">
        <v>-1.4341085271317828</v>
      </c>
      <c r="L43" s="190">
        <v>-1.859552765790506</v>
      </c>
      <c r="M43" s="190"/>
      <c r="N43" s="190">
        <v>1.1851201580160211</v>
      </c>
      <c r="O43" s="190">
        <v>1.5030530765617662</v>
      </c>
      <c r="P43" s="190">
        <v>0.90628218331616894</v>
      </c>
    </row>
    <row r="44" spans="1:16" ht="14.25" customHeight="1" x14ac:dyDescent="0.2">
      <c r="A44" s="5" t="s">
        <v>169</v>
      </c>
      <c r="B44" s="117">
        <v>1.7287272102807751</v>
      </c>
      <c r="C44" s="117">
        <v>2.0178605358160748</v>
      </c>
      <c r="D44" s="117">
        <v>1.4371395175043593</v>
      </c>
      <c r="E44" s="117"/>
      <c r="F44" s="117">
        <v>1.6796528257224579</v>
      </c>
      <c r="G44" s="117">
        <v>1.9273389267057148</v>
      </c>
      <c r="H44" s="117">
        <v>1.4335155543320093</v>
      </c>
      <c r="I44" s="117"/>
      <c r="J44" s="117">
        <v>1.3414634146341464</v>
      </c>
      <c r="K44" s="117">
        <v>0.85287846481876328</v>
      </c>
      <c r="L44" s="117">
        <v>1.9943019943019942</v>
      </c>
      <c r="M44" s="117"/>
      <c r="N44" s="117">
        <v>3.7591100882240123</v>
      </c>
      <c r="O44" s="117">
        <v>5.1692307692307686</v>
      </c>
      <c r="P44" s="117">
        <v>1.4256619144602851</v>
      </c>
    </row>
    <row r="45" spans="1:16" ht="14.25" customHeight="1" x14ac:dyDescent="0.2">
      <c r="A45" s="5" t="s">
        <v>170</v>
      </c>
      <c r="B45" s="117">
        <v>1.4645259275330875</v>
      </c>
      <c r="C45" s="117">
        <v>2.9753352490421459</v>
      </c>
      <c r="D45" s="117">
        <v>0.21320904403014676</v>
      </c>
      <c r="E45" s="117"/>
      <c r="F45" s="117">
        <v>1.4536463427888273</v>
      </c>
      <c r="G45" s="117">
        <v>2.9595389602593349</v>
      </c>
      <c r="H45" s="117">
        <v>0.20847810979847115</v>
      </c>
      <c r="I45" s="117"/>
      <c r="J45" s="117">
        <v>7.3529411764705888</v>
      </c>
      <c r="K45" s="117">
        <v>8.695652173913043</v>
      </c>
      <c r="L45" s="117">
        <v>4.5454545454545459</v>
      </c>
      <c r="M45" s="117"/>
      <c r="N45" s="117" t="s">
        <v>8</v>
      </c>
      <c r="O45" s="117" t="s">
        <v>8</v>
      </c>
      <c r="P45" s="117" t="s">
        <v>8</v>
      </c>
    </row>
    <row r="46" spans="1:16" ht="14.25" customHeight="1" thickBot="1" x14ac:dyDescent="0.25">
      <c r="A46" s="5" t="s">
        <v>171</v>
      </c>
      <c r="B46" s="117">
        <v>24.972946384653223</v>
      </c>
      <c r="C46" s="117">
        <v>29.831037909981539</v>
      </c>
      <c r="D46" s="117">
        <v>22.397832467825694</v>
      </c>
      <c r="E46" s="117"/>
      <c r="F46" s="117">
        <v>25.03046922608166</v>
      </c>
      <c r="G46" s="117">
        <v>30.005986231667165</v>
      </c>
      <c r="H46" s="117">
        <v>22.4750192159877</v>
      </c>
      <c r="I46" s="117"/>
      <c r="J46" s="117" t="s">
        <v>8</v>
      </c>
      <c r="K46" s="117" t="s">
        <v>8</v>
      </c>
      <c r="L46" s="117" t="s">
        <v>8</v>
      </c>
      <c r="M46" s="117"/>
      <c r="N46" s="117">
        <v>23.197492163009404</v>
      </c>
      <c r="O46" s="117">
        <v>26.59279778393352</v>
      </c>
      <c r="P46" s="117">
        <v>18.772563176895307</v>
      </c>
    </row>
    <row r="47" spans="1:16" ht="15" customHeight="1" x14ac:dyDescent="0.2">
      <c r="A47" s="52" t="s">
        <v>154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</row>
    <row r="48" spans="1:16" ht="12" x14ac:dyDescent="0.2">
      <c r="A48" s="16" t="s">
        <v>242</v>
      </c>
    </row>
    <row r="51" spans="1:16" x14ac:dyDescent="0.2">
      <c r="A51" s="3" t="s">
        <v>173</v>
      </c>
    </row>
    <row r="52" spans="1:16" x14ac:dyDescent="0.2">
      <c r="A52" s="168" t="s">
        <v>91</v>
      </c>
      <c r="B52" s="167" t="s">
        <v>0</v>
      </c>
      <c r="C52" s="167"/>
      <c r="D52" s="167"/>
      <c r="E52" s="111"/>
      <c r="F52" s="167" t="s">
        <v>1</v>
      </c>
      <c r="G52" s="167"/>
      <c r="H52" s="167"/>
      <c r="I52" s="111"/>
      <c r="J52" s="167" t="s">
        <v>2</v>
      </c>
      <c r="K52" s="167"/>
      <c r="L52" s="167"/>
      <c r="M52" s="111"/>
      <c r="N52" s="167" t="s">
        <v>13</v>
      </c>
      <c r="O52" s="167"/>
      <c r="P52" s="167"/>
    </row>
    <row r="53" spans="1:16" ht="12" x14ac:dyDescent="0.2">
      <c r="A53" s="169"/>
      <c r="B53" s="112" t="s">
        <v>0</v>
      </c>
      <c r="C53" s="113" t="s">
        <v>22</v>
      </c>
      <c r="D53" s="113" t="s">
        <v>23</v>
      </c>
      <c r="E53" s="114"/>
      <c r="F53" s="112" t="s">
        <v>0</v>
      </c>
      <c r="G53" s="113" t="s">
        <v>22</v>
      </c>
      <c r="H53" s="113" t="s">
        <v>23</v>
      </c>
      <c r="I53" s="114"/>
      <c r="J53" s="112" t="s">
        <v>0</v>
      </c>
      <c r="K53" s="113" t="s">
        <v>22</v>
      </c>
      <c r="L53" s="113" t="s">
        <v>23</v>
      </c>
      <c r="M53" s="114"/>
      <c r="N53" s="112" t="s">
        <v>0</v>
      </c>
      <c r="O53" s="113" t="s">
        <v>22</v>
      </c>
      <c r="P53" s="113" t="s">
        <v>23</v>
      </c>
    </row>
    <row r="55" spans="1:16" x14ac:dyDescent="0.2">
      <c r="A55" s="5" t="s">
        <v>0</v>
      </c>
      <c r="B55" s="128">
        <f>+B57+B64+B66+B68</f>
        <v>1006499</v>
      </c>
      <c r="C55" s="128">
        <f t="shared" ref="C55:D55" si="0">+C57+C64+C66+C68</f>
        <v>507264</v>
      </c>
      <c r="D55" s="128">
        <f t="shared" si="0"/>
        <v>499235</v>
      </c>
      <c r="E55" s="128"/>
      <c r="F55" s="128">
        <f>+F57+F64+F66+F68</f>
        <v>909135</v>
      </c>
      <c r="G55" s="128">
        <f t="shared" ref="G55:H55" si="1">+G57+G64+G66+G68</f>
        <v>458015</v>
      </c>
      <c r="H55" s="128">
        <f t="shared" si="1"/>
        <v>451120</v>
      </c>
      <c r="I55" s="128"/>
      <c r="J55" s="128">
        <f>+J57+J64+J66+J68</f>
        <v>79041</v>
      </c>
      <c r="K55" s="128">
        <f t="shared" ref="K55:L55" si="2">+K57+K64+K66+K68</f>
        <v>40241</v>
      </c>
      <c r="L55" s="128">
        <f t="shared" si="2"/>
        <v>38800</v>
      </c>
      <c r="M55" s="128"/>
      <c r="N55" s="128">
        <f>+N57+N64+N66+N68</f>
        <v>18323</v>
      </c>
      <c r="O55" s="128">
        <f t="shared" ref="O55:P55" si="3">+O57+O64+O66+O68</f>
        <v>9008</v>
      </c>
      <c r="P55" s="128">
        <f t="shared" si="3"/>
        <v>9315</v>
      </c>
    </row>
    <row r="56" spans="1:16" x14ac:dyDescent="0.2">
      <c r="A56" s="2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</row>
    <row r="57" spans="1:16" x14ac:dyDescent="0.2">
      <c r="A57" s="4" t="s">
        <v>3</v>
      </c>
      <c r="B57" s="67">
        <f t="shared" ref="B57:B58" si="4">F57+J57+N57</f>
        <v>138649</v>
      </c>
      <c r="C57" s="67">
        <f t="shared" ref="C57:C58" si="5">G57+K57+O57</f>
        <v>70582</v>
      </c>
      <c r="D57" s="67">
        <f t="shared" ref="D57:D58" si="6">H57+L57+P57</f>
        <v>68067</v>
      </c>
      <c r="E57" s="67"/>
      <c r="F57" s="67">
        <f>SUM(F58:F62)</f>
        <v>120620</v>
      </c>
      <c r="G57" s="67">
        <f>SUM(G58:G62)</f>
        <v>61398</v>
      </c>
      <c r="H57" s="67">
        <f>SUM(H58:H62)</f>
        <v>59222</v>
      </c>
      <c r="I57" s="67"/>
      <c r="J57" s="67">
        <f>SUM(J58:J62)</f>
        <v>16902</v>
      </c>
      <c r="K57" s="67">
        <f>SUM(K58:K62)</f>
        <v>8651</v>
      </c>
      <c r="L57" s="67">
        <f>SUM(L58:L62)</f>
        <v>8251</v>
      </c>
      <c r="M57" s="67"/>
      <c r="N57" s="67">
        <f>SUM(N58:N62)</f>
        <v>1127</v>
      </c>
      <c r="O57" s="67">
        <f>SUM(O58:O62)</f>
        <v>533</v>
      </c>
      <c r="P57" s="67">
        <f>SUM(P58:P62)</f>
        <v>594</v>
      </c>
    </row>
    <row r="58" spans="1:16" x14ac:dyDescent="0.2">
      <c r="A58" s="5" t="s">
        <v>12</v>
      </c>
      <c r="B58" s="68">
        <f t="shared" si="4"/>
        <v>608</v>
      </c>
      <c r="C58" s="68">
        <f t="shared" si="5"/>
        <v>311</v>
      </c>
      <c r="D58" s="68">
        <f t="shared" si="6"/>
        <v>297</v>
      </c>
      <c r="E58" s="68"/>
      <c r="F58" s="68" t="s">
        <v>8</v>
      </c>
      <c r="G58" s="68" t="s">
        <v>8</v>
      </c>
      <c r="H58" s="68" t="s">
        <v>8</v>
      </c>
      <c r="I58" s="68"/>
      <c r="J58" s="68">
        <v>608</v>
      </c>
      <c r="K58" s="68">
        <v>311</v>
      </c>
      <c r="L58" s="68">
        <f>+J58-K58</f>
        <v>297</v>
      </c>
      <c r="M58" s="68"/>
      <c r="N58" s="68" t="s">
        <v>8</v>
      </c>
      <c r="O58" s="68" t="s">
        <v>8</v>
      </c>
      <c r="P58" s="68" t="s">
        <v>8</v>
      </c>
    </row>
    <row r="59" spans="1:16" x14ac:dyDescent="0.2">
      <c r="A59" s="5" t="s">
        <v>11</v>
      </c>
      <c r="B59" s="68">
        <f>F59+J59+N59</f>
        <v>1149</v>
      </c>
      <c r="C59" s="68">
        <f>G59+K59+O59</f>
        <v>613</v>
      </c>
      <c r="D59" s="68">
        <f>H59+L59+P59</f>
        <v>536</v>
      </c>
      <c r="E59" s="68"/>
      <c r="F59" s="68">
        <v>2</v>
      </c>
      <c r="G59" s="68"/>
      <c r="H59" s="68">
        <f>+F59-G59</f>
        <v>2</v>
      </c>
      <c r="I59" s="68"/>
      <c r="J59" s="68">
        <v>1142</v>
      </c>
      <c r="K59" s="68">
        <v>610</v>
      </c>
      <c r="L59" s="68">
        <f>+J59-K59</f>
        <v>532</v>
      </c>
      <c r="M59" s="68"/>
      <c r="N59" s="68">
        <v>5</v>
      </c>
      <c r="O59" s="68">
        <v>3</v>
      </c>
      <c r="P59" s="68">
        <f t="shared" ref="P59:P62" si="7">+N59-O59</f>
        <v>2</v>
      </c>
    </row>
    <row r="60" spans="1:16" x14ac:dyDescent="0.2">
      <c r="A60" s="6" t="s">
        <v>4</v>
      </c>
      <c r="B60" s="68">
        <f t="shared" ref="B60:B62" si="8">F60+J60+N60</f>
        <v>2356</v>
      </c>
      <c r="C60" s="68">
        <f t="shared" ref="C60:C62" si="9">G60+K60+O60</f>
        <v>1174</v>
      </c>
      <c r="D60" s="68">
        <f t="shared" ref="D60:D62" si="10">H60+L60+P60</f>
        <v>1182</v>
      </c>
      <c r="E60" s="68"/>
      <c r="F60" s="68">
        <v>5</v>
      </c>
      <c r="G60" s="68">
        <v>1</v>
      </c>
      <c r="H60" s="68">
        <f t="shared" ref="H60:H62" si="11">+F60-G60</f>
        <v>4</v>
      </c>
      <c r="I60" s="68"/>
      <c r="J60" s="68">
        <v>2252</v>
      </c>
      <c r="K60" s="68">
        <v>1125</v>
      </c>
      <c r="L60" s="68">
        <f t="shared" ref="L60:L62" si="12">+J60-K60</f>
        <v>1127</v>
      </c>
      <c r="M60" s="68"/>
      <c r="N60" s="68">
        <v>99</v>
      </c>
      <c r="O60" s="68">
        <v>48</v>
      </c>
      <c r="P60" s="68">
        <f t="shared" si="7"/>
        <v>51</v>
      </c>
    </row>
    <row r="61" spans="1:16" x14ac:dyDescent="0.2">
      <c r="A61" s="6" t="s">
        <v>5</v>
      </c>
      <c r="B61" s="68">
        <f t="shared" si="8"/>
        <v>64675</v>
      </c>
      <c r="C61" s="68">
        <f t="shared" si="9"/>
        <v>32707</v>
      </c>
      <c r="D61" s="68">
        <f t="shared" si="10"/>
        <v>31968</v>
      </c>
      <c r="E61" s="68"/>
      <c r="F61" s="68">
        <v>58303</v>
      </c>
      <c r="G61" s="68">
        <v>29516</v>
      </c>
      <c r="H61" s="68">
        <f t="shared" si="11"/>
        <v>28787</v>
      </c>
      <c r="I61" s="68"/>
      <c r="J61" s="68">
        <v>5954</v>
      </c>
      <c r="K61" s="68">
        <v>2993</v>
      </c>
      <c r="L61" s="68">
        <f t="shared" si="12"/>
        <v>2961</v>
      </c>
      <c r="M61" s="68"/>
      <c r="N61" s="68">
        <v>418</v>
      </c>
      <c r="O61" s="68">
        <v>198</v>
      </c>
      <c r="P61" s="68">
        <f t="shared" si="7"/>
        <v>220</v>
      </c>
    </row>
    <row r="62" spans="1:16" x14ac:dyDescent="0.2">
      <c r="A62" s="28" t="s">
        <v>108</v>
      </c>
      <c r="B62" s="68">
        <f t="shared" si="8"/>
        <v>69861</v>
      </c>
      <c r="C62" s="68">
        <f t="shared" si="9"/>
        <v>35777</v>
      </c>
      <c r="D62" s="68">
        <f t="shared" si="10"/>
        <v>34084</v>
      </c>
      <c r="E62" s="68"/>
      <c r="F62" s="68">
        <v>62310</v>
      </c>
      <c r="G62" s="68">
        <v>31881</v>
      </c>
      <c r="H62" s="68">
        <f t="shared" si="11"/>
        <v>30429</v>
      </c>
      <c r="I62" s="68"/>
      <c r="J62" s="68">
        <v>6946</v>
      </c>
      <c r="K62" s="68">
        <v>3612</v>
      </c>
      <c r="L62" s="68">
        <f t="shared" si="12"/>
        <v>3334</v>
      </c>
      <c r="M62" s="68"/>
      <c r="N62" s="68">
        <v>605</v>
      </c>
      <c r="O62" s="68">
        <v>284</v>
      </c>
      <c r="P62" s="68">
        <f t="shared" si="7"/>
        <v>321</v>
      </c>
    </row>
    <row r="63" spans="1:16" x14ac:dyDescent="0.2">
      <c r="A63" s="2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</row>
    <row r="64" spans="1:16" x14ac:dyDescent="0.2">
      <c r="A64" s="4" t="s">
        <v>6</v>
      </c>
      <c r="B64" s="128">
        <v>456747</v>
      </c>
      <c r="C64" s="128">
        <v>234686</v>
      </c>
      <c r="D64" s="128">
        <v>222061</v>
      </c>
      <c r="E64" s="128"/>
      <c r="F64" s="128">
        <v>416303</v>
      </c>
      <c r="G64" s="128">
        <v>214280</v>
      </c>
      <c r="H64" s="128">
        <v>202023</v>
      </c>
      <c r="I64" s="128"/>
      <c r="J64" s="128">
        <v>35606</v>
      </c>
      <c r="K64" s="128">
        <v>18175</v>
      </c>
      <c r="L64" s="128">
        <v>17431</v>
      </c>
      <c r="M64" s="128"/>
      <c r="N64" s="128">
        <v>4838</v>
      </c>
      <c r="O64" s="128">
        <v>2231</v>
      </c>
      <c r="P64" s="128">
        <v>2607</v>
      </c>
    </row>
    <row r="65" spans="1:16" x14ac:dyDescent="0.2">
      <c r="A65" s="2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</row>
    <row r="66" spans="1:16" x14ac:dyDescent="0.2">
      <c r="A66" s="7" t="s">
        <v>7</v>
      </c>
      <c r="B66" s="128">
        <v>293</v>
      </c>
      <c r="C66" s="128">
        <v>90</v>
      </c>
      <c r="D66" s="128">
        <v>203</v>
      </c>
      <c r="E66" s="128"/>
      <c r="F66" s="128">
        <v>293</v>
      </c>
      <c r="G66" s="128">
        <v>90</v>
      </c>
      <c r="H66" s="128">
        <v>203</v>
      </c>
      <c r="I66" s="128"/>
      <c r="J66" s="128"/>
      <c r="K66" s="128"/>
      <c r="L66" s="128"/>
      <c r="M66" s="128"/>
      <c r="N66" s="128"/>
      <c r="O66" s="128"/>
      <c r="P66" s="128"/>
    </row>
    <row r="67" spans="1:16" x14ac:dyDescent="0.2">
      <c r="A67" s="2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</row>
    <row r="68" spans="1:16" x14ac:dyDescent="0.2">
      <c r="A68" s="7" t="s">
        <v>61</v>
      </c>
      <c r="B68" s="128">
        <v>410810</v>
      </c>
      <c r="C68" s="128">
        <v>201906</v>
      </c>
      <c r="D68" s="128">
        <v>208904</v>
      </c>
      <c r="E68" s="128"/>
      <c r="F68" s="128">
        <v>371919</v>
      </c>
      <c r="G68" s="128">
        <v>182247</v>
      </c>
      <c r="H68" s="128">
        <v>189672</v>
      </c>
      <c r="I68" s="128"/>
      <c r="J68" s="128">
        <v>26533</v>
      </c>
      <c r="K68" s="128">
        <v>13415</v>
      </c>
      <c r="L68" s="128">
        <v>13118</v>
      </c>
      <c r="M68" s="128"/>
      <c r="N68" s="128">
        <v>12358</v>
      </c>
      <c r="O68" s="128">
        <v>6244</v>
      </c>
      <c r="P68" s="128">
        <v>6114</v>
      </c>
    </row>
    <row r="69" spans="1:16" x14ac:dyDescent="0.2">
      <c r="A69" s="5" t="s">
        <v>168</v>
      </c>
      <c r="B69" s="129">
        <v>248791</v>
      </c>
      <c r="C69" s="129">
        <v>125529</v>
      </c>
      <c r="D69" s="129">
        <v>123262</v>
      </c>
      <c r="E69" s="129"/>
      <c r="F69" s="129">
        <v>214033</v>
      </c>
      <c r="G69" s="129">
        <v>108371</v>
      </c>
      <c r="H69" s="129">
        <v>105662</v>
      </c>
      <c r="I69" s="129"/>
      <c r="J69" s="129">
        <v>25645</v>
      </c>
      <c r="K69" s="129">
        <v>12900</v>
      </c>
      <c r="L69" s="129">
        <v>12745</v>
      </c>
      <c r="M69" s="129"/>
      <c r="N69" s="129">
        <v>9113</v>
      </c>
      <c r="O69" s="129">
        <v>4258</v>
      </c>
      <c r="P69" s="129">
        <v>4855</v>
      </c>
    </row>
    <row r="70" spans="1:16" x14ac:dyDescent="0.2">
      <c r="A70" s="5" t="s">
        <v>169</v>
      </c>
      <c r="B70" s="129">
        <v>104817</v>
      </c>
      <c r="C70" s="129">
        <v>52630</v>
      </c>
      <c r="D70" s="129">
        <v>52187</v>
      </c>
      <c r="E70" s="129"/>
      <c r="F70" s="129">
        <v>101390</v>
      </c>
      <c r="G70" s="129">
        <v>50536</v>
      </c>
      <c r="H70" s="129">
        <v>50854</v>
      </c>
      <c r="I70" s="129"/>
      <c r="J70" s="129">
        <v>820</v>
      </c>
      <c r="K70" s="129">
        <v>469</v>
      </c>
      <c r="L70" s="129">
        <v>351</v>
      </c>
      <c r="M70" s="129"/>
      <c r="N70" s="129">
        <v>2607</v>
      </c>
      <c r="O70" s="129">
        <v>1625</v>
      </c>
      <c r="P70" s="129">
        <v>982</v>
      </c>
    </row>
    <row r="71" spans="1:16" x14ac:dyDescent="0.2">
      <c r="A71" s="5" t="s">
        <v>170</v>
      </c>
      <c r="B71" s="129">
        <v>36872</v>
      </c>
      <c r="C71" s="129">
        <v>16704</v>
      </c>
      <c r="D71" s="129">
        <v>20168</v>
      </c>
      <c r="E71" s="129"/>
      <c r="F71" s="66">
        <v>36804</v>
      </c>
      <c r="G71" s="66">
        <v>16658</v>
      </c>
      <c r="H71" s="66">
        <v>20146</v>
      </c>
      <c r="I71" s="129"/>
      <c r="J71" s="129">
        <v>68</v>
      </c>
      <c r="K71" s="129">
        <v>46</v>
      </c>
      <c r="L71" s="129">
        <v>22</v>
      </c>
      <c r="M71" s="129"/>
      <c r="N71" s="129"/>
      <c r="O71" s="129"/>
      <c r="P71" s="129"/>
    </row>
    <row r="72" spans="1:16" x14ac:dyDescent="0.2">
      <c r="A72" s="5" t="s">
        <v>171</v>
      </c>
      <c r="B72" s="129">
        <v>20330</v>
      </c>
      <c r="C72" s="129">
        <v>7043</v>
      </c>
      <c r="D72" s="129">
        <v>13287</v>
      </c>
      <c r="E72" s="129"/>
      <c r="F72" s="66">
        <v>19692</v>
      </c>
      <c r="G72" s="66">
        <v>6682</v>
      </c>
      <c r="H72" s="66">
        <v>13010</v>
      </c>
      <c r="I72" s="129"/>
      <c r="J72" s="129"/>
      <c r="K72" s="129"/>
      <c r="L72" s="129"/>
      <c r="M72" s="129"/>
      <c r="N72" s="129">
        <v>638</v>
      </c>
      <c r="O72" s="129">
        <v>361</v>
      </c>
      <c r="P72" s="129">
        <v>277</v>
      </c>
    </row>
    <row r="73" spans="1:16" x14ac:dyDescent="0.2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</row>
    <row r="74" spans="1:16" x14ac:dyDescent="0.2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</row>
    <row r="75" spans="1:16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</row>
    <row r="76" spans="1:16" x14ac:dyDescent="0.2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</row>
    <row r="77" spans="1:16" x14ac:dyDescent="0.2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</row>
    <row r="78" spans="1:16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</row>
    <row r="79" spans="1:16" x14ac:dyDescent="0.2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</row>
    <row r="80" spans="1:16" x14ac:dyDescent="0.2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</row>
    <row r="81" spans="2:16" x14ac:dyDescent="0.2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</row>
    <row r="82" spans="2:16" x14ac:dyDescent="0.2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</row>
    <row r="83" spans="2:16" x14ac:dyDescent="0.2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</row>
    <row r="84" spans="2:16" x14ac:dyDescent="0.2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</row>
    <row r="85" spans="2:16" x14ac:dyDescent="0.2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</row>
    <row r="86" spans="2:16" x14ac:dyDescent="0.2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</row>
    <row r="87" spans="2:16" x14ac:dyDescent="0.2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</row>
    <row r="88" spans="2:16" x14ac:dyDescent="0.2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</row>
    <row r="89" spans="2:16" x14ac:dyDescent="0.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</row>
    <row r="90" spans="2:16" x14ac:dyDescent="0.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</row>
    <row r="91" spans="2:16" x14ac:dyDescent="0.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</row>
    <row r="92" spans="2:16" x14ac:dyDescent="0.2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</row>
  </sheetData>
  <mergeCells count="16">
    <mergeCell ref="A52:A53"/>
    <mergeCell ref="B52:D52"/>
    <mergeCell ref="F52:H52"/>
    <mergeCell ref="J52:L52"/>
    <mergeCell ref="N52:P52"/>
    <mergeCell ref="A8:P8"/>
    <mergeCell ref="A28:P28"/>
    <mergeCell ref="A4:P4"/>
    <mergeCell ref="A1:P1"/>
    <mergeCell ref="A2:P2"/>
    <mergeCell ref="A3:P3"/>
    <mergeCell ref="N5:P5"/>
    <mergeCell ref="J5:L5"/>
    <mergeCell ref="F5:H5"/>
    <mergeCell ref="B5:D5"/>
    <mergeCell ref="A5:A6"/>
  </mergeCells>
  <phoneticPr fontId="0" type="noConversion"/>
  <hyperlinks>
    <hyperlink ref="Q2" location="Contenido!A1" display="Contenido" xr:uid="{00000000-0004-0000-0D00-000000000000}"/>
  </hyperlinks>
  <printOptions horizontalCentered="1"/>
  <pageMargins left="0.19685039370078741" right="0.19685039370078741" top="0.39370078740157483" bottom="0.19685039370078741" header="0" footer="0"/>
  <pageSetup scale="85" fitToHeight="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</sheetPr>
  <dimension ref="A1:O43"/>
  <sheetViews>
    <sheetView showGridLines="0" view="pageBreakPreview" topLeftCell="A7" zoomScaleNormal="100" zoomScaleSheetLayoutView="100" workbookViewId="0">
      <selection activeCell="R55" sqref="R55"/>
    </sheetView>
  </sheetViews>
  <sheetFormatPr baseColWidth="10" defaultColWidth="11" defaultRowHeight="12.75" x14ac:dyDescent="0.2"/>
  <cols>
    <col min="1" max="1" width="16.5" style="24" customWidth="1"/>
    <col min="2" max="10" width="9.25" style="73" customWidth="1"/>
    <col min="11" max="15" width="11" style="69"/>
    <col min="16" max="16384" width="11" style="23"/>
  </cols>
  <sheetData>
    <row r="1" spans="1:15" ht="15" x14ac:dyDescent="0.25">
      <c r="A1" s="163" t="s">
        <v>141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5" ht="15" customHeight="1" x14ac:dyDescent="0.25">
      <c r="A2" s="166" t="s">
        <v>151</v>
      </c>
      <c r="B2" s="166"/>
      <c r="C2" s="166"/>
      <c r="D2" s="166"/>
      <c r="E2" s="166"/>
      <c r="F2" s="166"/>
      <c r="G2" s="166"/>
      <c r="H2" s="166"/>
      <c r="I2" s="166"/>
      <c r="J2" s="166"/>
      <c r="K2" s="118" t="s">
        <v>124</v>
      </c>
    </row>
    <row r="3" spans="1:15" ht="15" customHeight="1" x14ac:dyDescent="0.25">
      <c r="A3" s="163" t="s">
        <v>104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5" ht="15" x14ac:dyDescent="0.25">
      <c r="A4" s="163" t="s">
        <v>60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5" ht="15" x14ac:dyDescent="0.25">
      <c r="A5" s="163" t="s">
        <v>57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5" s="65" customFormat="1" ht="15.75" customHeight="1" x14ac:dyDescent="0.15">
      <c r="A6" s="171" t="s">
        <v>18</v>
      </c>
      <c r="B6" s="119"/>
      <c r="C6" s="119"/>
      <c r="D6" s="119"/>
      <c r="E6" s="119"/>
      <c r="F6" s="172" t="s">
        <v>61</v>
      </c>
      <c r="G6" s="172"/>
      <c r="H6" s="172"/>
      <c r="I6" s="172"/>
      <c r="J6" s="172"/>
      <c r="K6" s="70"/>
      <c r="L6" s="70"/>
      <c r="M6" s="70"/>
      <c r="N6" s="70"/>
      <c r="O6" s="70"/>
    </row>
    <row r="7" spans="1:15" s="65" customFormat="1" ht="27.75" x14ac:dyDescent="0.15">
      <c r="A7" s="171"/>
      <c r="B7" s="120" t="s">
        <v>0</v>
      </c>
      <c r="C7" s="121" t="s">
        <v>110</v>
      </c>
      <c r="D7" s="122" t="s">
        <v>6</v>
      </c>
      <c r="E7" s="121" t="s">
        <v>86</v>
      </c>
      <c r="F7" s="122" t="s">
        <v>111</v>
      </c>
      <c r="G7" s="121" t="s">
        <v>84</v>
      </c>
      <c r="H7" s="121" t="s">
        <v>75</v>
      </c>
      <c r="I7" s="121" t="s">
        <v>85</v>
      </c>
      <c r="J7" s="123" t="s">
        <v>76</v>
      </c>
      <c r="K7" s="70"/>
      <c r="L7" s="70"/>
      <c r="M7" s="70"/>
      <c r="N7" s="70"/>
      <c r="O7" s="70"/>
    </row>
    <row r="8" spans="1:15" x14ac:dyDescent="0.2">
      <c r="B8" s="71"/>
      <c r="C8" s="71"/>
      <c r="D8" s="71"/>
      <c r="E8" s="71"/>
      <c r="F8" s="71"/>
      <c r="G8" s="71"/>
      <c r="H8" s="71"/>
      <c r="I8" s="71"/>
      <c r="J8" s="71"/>
    </row>
    <row r="9" spans="1:15" s="46" customFormat="1" ht="15" customHeight="1" x14ac:dyDescent="0.2">
      <c r="A9" s="20" t="s">
        <v>0</v>
      </c>
      <c r="B9" s="92">
        <f>+C9+D9+E9+F9</f>
        <v>6813</v>
      </c>
      <c r="C9" s="92">
        <f>SUM(C11:C37)</f>
        <v>-1555</v>
      </c>
      <c r="D9" s="92">
        <f t="shared" ref="D9:E9" si="0">SUM(D11:D37)</f>
        <v>230</v>
      </c>
      <c r="E9" s="92">
        <f t="shared" si="0"/>
        <v>1</v>
      </c>
      <c r="F9" s="92">
        <f>SUM(F11:F37)</f>
        <v>8137</v>
      </c>
      <c r="G9" s="92">
        <f t="shared" ref="G9:J9" si="1">SUM(G11:G37)</f>
        <v>708</v>
      </c>
      <c r="H9" s="92">
        <f t="shared" si="1"/>
        <v>1812</v>
      </c>
      <c r="I9" s="92">
        <f t="shared" si="1"/>
        <v>540</v>
      </c>
      <c r="J9" s="92">
        <f t="shared" si="1"/>
        <v>5077</v>
      </c>
      <c r="K9" s="86"/>
      <c r="L9" s="86"/>
      <c r="M9" s="86"/>
      <c r="N9" s="86"/>
      <c r="O9" s="86"/>
    </row>
    <row r="10" spans="1:15" x14ac:dyDescent="0.2">
      <c r="A10" s="21"/>
      <c r="B10" s="61"/>
      <c r="C10" s="61"/>
      <c r="D10" s="61"/>
      <c r="E10" s="61"/>
      <c r="F10" s="61"/>
      <c r="G10" s="61"/>
      <c r="H10" s="61"/>
      <c r="I10" s="61"/>
      <c r="J10" s="61"/>
    </row>
    <row r="11" spans="1:15" x14ac:dyDescent="0.2">
      <c r="A11" s="19" t="s">
        <v>27</v>
      </c>
      <c r="B11" s="61">
        <f>+C11+D11+E11+F11</f>
        <v>539</v>
      </c>
      <c r="C11" s="61">
        <v>-149</v>
      </c>
      <c r="D11" s="61">
        <v>261</v>
      </c>
      <c r="E11" s="61"/>
      <c r="F11" s="61">
        <v>427</v>
      </c>
      <c r="G11" s="61">
        <v>163</v>
      </c>
      <c r="H11" s="61">
        <v>80</v>
      </c>
      <c r="I11" s="61">
        <v>2</v>
      </c>
      <c r="J11" s="61">
        <v>182</v>
      </c>
    </row>
    <row r="12" spans="1:15" x14ac:dyDescent="0.2">
      <c r="A12" s="19" t="s">
        <v>33</v>
      </c>
      <c r="B12" s="61">
        <f t="shared" ref="B12:B37" si="2">+C12+D12+E12+F12</f>
        <v>124</v>
      </c>
      <c r="C12" s="61">
        <v>-95</v>
      </c>
      <c r="D12" s="61">
        <v>151</v>
      </c>
      <c r="E12" s="61"/>
      <c r="F12" s="61">
        <v>68</v>
      </c>
      <c r="G12" s="61">
        <v>-277</v>
      </c>
      <c r="H12" s="61">
        <v>75</v>
      </c>
      <c r="I12" s="61">
        <v>3</v>
      </c>
      <c r="J12" s="61">
        <v>267</v>
      </c>
    </row>
    <row r="13" spans="1:15" x14ac:dyDescent="0.2">
      <c r="A13" s="19" t="s">
        <v>19</v>
      </c>
      <c r="B13" s="61">
        <f t="shared" si="2"/>
        <v>196</v>
      </c>
      <c r="C13" s="61">
        <v>-109</v>
      </c>
      <c r="D13" s="61">
        <v>86</v>
      </c>
      <c r="E13" s="61">
        <v>30</v>
      </c>
      <c r="F13" s="61">
        <v>189</v>
      </c>
      <c r="G13" s="61">
        <v>-40</v>
      </c>
      <c r="H13" s="61">
        <v>52</v>
      </c>
      <c r="I13" s="61"/>
      <c r="J13" s="61">
        <v>177</v>
      </c>
    </row>
    <row r="14" spans="1:15" x14ac:dyDescent="0.2">
      <c r="A14" s="19" t="s">
        <v>34</v>
      </c>
      <c r="B14" s="61">
        <f t="shared" si="2"/>
        <v>228</v>
      </c>
      <c r="C14" s="61">
        <v>-82</v>
      </c>
      <c r="D14" s="61">
        <v>-129</v>
      </c>
      <c r="E14" s="61"/>
      <c r="F14" s="61">
        <v>439</v>
      </c>
      <c r="G14" s="61">
        <v>-100</v>
      </c>
      <c r="H14" s="61">
        <v>93</v>
      </c>
      <c r="I14" s="61">
        <v>129</v>
      </c>
      <c r="J14" s="61">
        <v>317</v>
      </c>
    </row>
    <row r="15" spans="1:15" x14ac:dyDescent="0.2">
      <c r="A15" s="19" t="s">
        <v>35</v>
      </c>
      <c r="B15" s="61">
        <f t="shared" si="2"/>
        <v>223</v>
      </c>
      <c r="C15" s="61">
        <v>-23</v>
      </c>
      <c r="D15" s="61">
        <v>17</v>
      </c>
      <c r="E15" s="61"/>
      <c r="F15" s="61">
        <v>229</v>
      </c>
      <c r="G15" s="61">
        <v>-3</v>
      </c>
      <c r="H15" s="61">
        <v>42</v>
      </c>
      <c r="I15" s="61">
        <v>84</v>
      </c>
      <c r="J15" s="61">
        <v>106</v>
      </c>
    </row>
    <row r="16" spans="1:15" x14ac:dyDescent="0.2">
      <c r="A16" s="19" t="s">
        <v>36</v>
      </c>
      <c r="B16" s="61">
        <f t="shared" si="2"/>
        <v>336</v>
      </c>
      <c r="C16" s="61">
        <v>-3</v>
      </c>
      <c r="D16" s="61">
        <v>-60</v>
      </c>
      <c r="E16" s="61"/>
      <c r="F16" s="61">
        <v>399</v>
      </c>
      <c r="G16" s="61">
        <v>45</v>
      </c>
      <c r="H16" s="61">
        <v>95</v>
      </c>
      <c r="I16" s="61">
        <v>81</v>
      </c>
      <c r="J16" s="61">
        <v>178</v>
      </c>
    </row>
    <row r="17" spans="1:10" x14ac:dyDescent="0.2">
      <c r="A17" s="19" t="s">
        <v>53</v>
      </c>
      <c r="B17" s="61">
        <f t="shared" si="2"/>
        <v>113</v>
      </c>
      <c r="C17" s="61">
        <v>-25</v>
      </c>
      <c r="D17" s="61">
        <v>18</v>
      </c>
      <c r="E17" s="61"/>
      <c r="F17" s="61">
        <v>120</v>
      </c>
      <c r="G17" s="61">
        <v>7</v>
      </c>
      <c r="H17" s="61">
        <v>35</v>
      </c>
      <c r="I17" s="61"/>
      <c r="J17" s="61">
        <v>78</v>
      </c>
    </row>
    <row r="18" spans="1:10" x14ac:dyDescent="0.2">
      <c r="A18" s="19" t="s">
        <v>28</v>
      </c>
      <c r="B18" s="61">
        <f t="shared" si="2"/>
        <v>1014</v>
      </c>
      <c r="C18" s="61">
        <v>-12</v>
      </c>
      <c r="D18" s="61">
        <v>217</v>
      </c>
      <c r="E18" s="61"/>
      <c r="F18" s="61">
        <v>809</v>
      </c>
      <c r="G18" s="61">
        <v>179</v>
      </c>
      <c r="H18" s="61">
        <v>129</v>
      </c>
      <c r="I18" s="61">
        <v>-82</v>
      </c>
      <c r="J18" s="61">
        <v>583</v>
      </c>
    </row>
    <row r="19" spans="1:10" x14ac:dyDescent="0.2">
      <c r="A19" s="19" t="s">
        <v>37</v>
      </c>
      <c r="B19" s="61">
        <f t="shared" si="2"/>
        <v>285</v>
      </c>
      <c r="C19" s="61">
        <v>-90</v>
      </c>
      <c r="D19" s="61">
        <v>-42</v>
      </c>
      <c r="E19" s="61"/>
      <c r="F19" s="61">
        <v>417</v>
      </c>
      <c r="G19" s="61">
        <v>48</v>
      </c>
      <c r="H19" s="61">
        <v>88</v>
      </c>
      <c r="I19" s="61">
        <v>132</v>
      </c>
      <c r="J19" s="61">
        <v>149</v>
      </c>
    </row>
    <row r="20" spans="1:10" x14ac:dyDescent="0.2">
      <c r="A20" s="19" t="s">
        <v>38</v>
      </c>
      <c r="B20" s="61">
        <f t="shared" si="2"/>
        <v>497</v>
      </c>
      <c r="C20" s="61">
        <v>-73</v>
      </c>
      <c r="D20" s="61">
        <v>-60</v>
      </c>
      <c r="E20" s="61"/>
      <c r="F20" s="61">
        <v>630</v>
      </c>
      <c r="G20" s="61">
        <v>126</v>
      </c>
      <c r="H20" s="61">
        <v>100</v>
      </c>
      <c r="I20" s="61"/>
      <c r="J20" s="61">
        <v>404</v>
      </c>
    </row>
    <row r="21" spans="1:10" x14ac:dyDescent="0.2">
      <c r="A21" s="19" t="s">
        <v>39</v>
      </c>
      <c r="B21" s="61">
        <f t="shared" si="2"/>
        <v>15</v>
      </c>
      <c r="C21" s="61">
        <v>-81</v>
      </c>
      <c r="D21" s="61">
        <v>-83</v>
      </c>
      <c r="E21" s="61"/>
      <c r="F21" s="61">
        <v>179</v>
      </c>
      <c r="G21" s="61">
        <v>118</v>
      </c>
      <c r="H21" s="61">
        <v>-34</v>
      </c>
      <c r="I21" s="61"/>
      <c r="J21" s="61">
        <v>95</v>
      </c>
    </row>
    <row r="22" spans="1:10" x14ac:dyDescent="0.2">
      <c r="A22" s="18" t="s">
        <v>20</v>
      </c>
      <c r="B22" s="61">
        <f t="shared" si="2"/>
        <v>674</v>
      </c>
      <c r="C22" s="61">
        <v>-91</v>
      </c>
      <c r="D22" s="61">
        <v>44</v>
      </c>
      <c r="E22" s="61">
        <v>-5</v>
      </c>
      <c r="F22" s="61">
        <v>726</v>
      </c>
      <c r="G22" s="61">
        <v>84</v>
      </c>
      <c r="H22" s="61">
        <v>167</v>
      </c>
      <c r="I22" s="61">
        <v>86</v>
      </c>
      <c r="J22" s="61">
        <v>389</v>
      </c>
    </row>
    <row r="23" spans="1:10" x14ac:dyDescent="0.2">
      <c r="A23" s="19" t="s">
        <v>40</v>
      </c>
      <c r="B23" s="61">
        <f t="shared" si="2"/>
        <v>36</v>
      </c>
      <c r="C23" s="61">
        <v>-54</v>
      </c>
      <c r="D23" s="61">
        <v>-46</v>
      </c>
      <c r="E23" s="61"/>
      <c r="F23" s="61">
        <v>136</v>
      </c>
      <c r="G23" s="61">
        <v>1</v>
      </c>
      <c r="H23" s="61">
        <v>29</v>
      </c>
      <c r="I23" s="61">
        <v>61</v>
      </c>
      <c r="J23" s="61">
        <v>45</v>
      </c>
    </row>
    <row r="24" spans="1:10" x14ac:dyDescent="0.2">
      <c r="A24" s="19" t="s">
        <v>21</v>
      </c>
      <c r="B24" s="61">
        <f t="shared" si="2"/>
        <v>501</v>
      </c>
      <c r="C24" s="61">
        <v>-171</v>
      </c>
      <c r="D24" s="61">
        <v>183</v>
      </c>
      <c r="E24" s="61">
        <v>-24</v>
      </c>
      <c r="F24" s="61">
        <v>513</v>
      </c>
      <c r="G24" s="61">
        <v>28</v>
      </c>
      <c r="H24" s="61">
        <v>116</v>
      </c>
      <c r="I24" s="61">
        <v>177</v>
      </c>
      <c r="J24" s="61">
        <v>192</v>
      </c>
    </row>
    <row r="25" spans="1:10" x14ac:dyDescent="0.2">
      <c r="A25" s="19" t="s">
        <v>87</v>
      </c>
      <c r="B25" s="61">
        <f t="shared" si="2"/>
        <v>47</v>
      </c>
      <c r="C25" s="61">
        <v>-1</v>
      </c>
      <c r="D25" s="61">
        <v>61</v>
      </c>
      <c r="E25" s="61"/>
      <c r="F25" s="61">
        <v>-13</v>
      </c>
      <c r="G25" s="61">
        <v>42</v>
      </c>
      <c r="H25" s="61">
        <v>7</v>
      </c>
      <c r="I25" s="61">
        <v>-113</v>
      </c>
      <c r="J25" s="61">
        <v>51</v>
      </c>
    </row>
    <row r="26" spans="1:10" x14ac:dyDescent="0.2">
      <c r="A26" s="19" t="s">
        <v>29</v>
      </c>
      <c r="B26" s="61">
        <f t="shared" si="2"/>
        <v>236</v>
      </c>
      <c r="C26" s="61">
        <v>-93</v>
      </c>
      <c r="D26" s="61">
        <v>-16</v>
      </c>
      <c r="E26" s="61"/>
      <c r="F26" s="61">
        <v>345</v>
      </c>
      <c r="G26" s="61">
        <v>123</v>
      </c>
      <c r="H26" s="61">
        <v>7</v>
      </c>
      <c r="I26" s="61">
        <v>68</v>
      </c>
      <c r="J26" s="61">
        <v>147</v>
      </c>
    </row>
    <row r="27" spans="1:10" x14ac:dyDescent="0.2">
      <c r="A27" s="19" t="s">
        <v>41</v>
      </c>
      <c r="B27" s="61">
        <f t="shared" si="2"/>
        <v>330</v>
      </c>
      <c r="C27" s="61">
        <v>-1</v>
      </c>
      <c r="D27" s="61">
        <v>-25</v>
      </c>
      <c r="E27" s="61"/>
      <c r="F27" s="61">
        <v>356</v>
      </c>
      <c r="G27" s="61">
        <v>-27</v>
      </c>
      <c r="H27" s="61">
        <v>83</v>
      </c>
      <c r="I27" s="61">
        <v>34</v>
      </c>
      <c r="J27" s="61">
        <v>266</v>
      </c>
    </row>
    <row r="28" spans="1:10" x14ac:dyDescent="0.2">
      <c r="A28" s="19" t="s">
        <v>42</v>
      </c>
      <c r="B28" s="61">
        <f t="shared" si="2"/>
        <v>398</v>
      </c>
      <c r="C28" s="61">
        <v>-34</v>
      </c>
      <c r="D28" s="61">
        <v>-16</v>
      </c>
      <c r="E28" s="61"/>
      <c r="F28" s="61">
        <v>448</v>
      </c>
      <c r="G28" s="61">
        <v>41</v>
      </c>
      <c r="H28" s="61">
        <v>86</v>
      </c>
      <c r="I28" s="61">
        <v>87</v>
      </c>
      <c r="J28" s="61">
        <v>234</v>
      </c>
    </row>
    <row r="29" spans="1:10" x14ac:dyDescent="0.2">
      <c r="A29" s="19" t="s">
        <v>30</v>
      </c>
      <c r="B29" s="61">
        <f t="shared" si="2"/>
        <v>186</v>
      </c>
      <c r="C29" s="61">
        <v>4</v>
      </c>
      <c r="D29" s="61">
        <v>72</v>
      </c>
      <c r="E29" s="61"/>
      <c r="F29" s="61">
        <v>110</v>
      </c>
      <c r="G29" s="61">
        <v>25</v>
      </c>
      <c r="H29" s="61">
        <v>29</v>
      </c>
      <c r="I29" s="61">
        <v>-69</v>
      </c>
      <c r="J29" s="61">
        <v>125</v>
      </c>
    </row>
    <row r="30" spans="1:10" x14ac:dyDescent="0.2">
      <c r="A30" s="19" t="s">
        <v>31</v>
      </c>
      <c r="B30" s="61">
        <f t="shared" si="2"/>
        <v>183</v>
      </c>
      <c r="C30" s="61">
        <v>-66</v>
      </c>
      <c r="D30" s="61">
        <v>-40</v>
      </c>
      <c r="E30" s="61"/>
      <c r="F30" s="61">
        <v>289</v>
      </c>
      <c r="G30" s="61">
        <v>101</v>
      </c>
      <c r="H30" s="61">
        <v>15</v>
      </c>
      <c r="I30" s="61">
        <v>173</v>
      </c>
      <c r="J30" s="61">
        <v>0</v>
      </c>
    </row>
    <row r="31" spans="1:10" x14ac:dyDescent="0.2">
      <c r="A31" s="19" t="s">
        <v>32</v>
      </c>
      <c r="B31" s="61">
        <f t="shared" si="2"/>
        <v>287</v>
      </c>
      <c r="C31" s="61">
        <v>-49</v>
      </c>
      <c r="D31" s="61">
        <v>-62</v>
      </c>
      <c r="E31" s="61"/>
      <c r="F31" s="61">
        <v>398</v>
      </c>
      <c r="G31" s="61">
        <v>-21</v>
      </c>
      <c r="H31" s="61">
        <v>143</v>
      </c>
      <c r="I31" s="61">
        <v>-77</v>
      </c>
      <c r="J31" s="61">
        <v>353</v>
      </c>
    </row>
    <row r="32" spans="1:10" x14ac:dyDescent="0.2">
      <c r="A32" s="19" t="s">
        <v>54</v>
      </c>
      <c r="B32" s="61">
        <f t="shared" si="2"/>
        <v>138</v>
      </c>
      <c r="C32" s="61">
        <v>-9</v>
      </c>
      <c r="D32" s="61">
        <v>-53</v>
      </c>
      <c r="E32" s="61"/>
      <c r="F32" s="61">
        <v>200</v>
      </c>
      <c r="G32" s="61">
        <v>21</v>
      </c>
      <c r="H32" s="61">
        <v>71</v>
      </c>
      <c r="I32" s="61">
        <v>1</v>
      </c>
      <c r="J32" s="61">
        <v>107</v>
      </c>
    </row>
    <row r="33" spans="1:15" x14ac:dyDescent="0.2">
      <c r="A33" s="19" t="s">
        <v>43</v>
      </c>
      <c r="B33" s="61">
        <f t="shared" si="2"/>
        <v>230</v>
      </c>
      <c r="C33" s="61">
        <v>-28</v>
      </c>
      <c r="D33" s="61">
        <v>-32</v>
      </c>
      <c r="E33" s="61"/>
      <c r="F33" s="61">
        <v>290</v>
      </c>
      <c r="G33" s="61">
        <v>7</v>
      </c>
      <c r="H33" s="61">
        <v>50</v>
      </c>
      <c r="I33" s="61">
        <v>44</v>
      </c>
      <c r="J33" s="61">
        <v>189</v>
      </c>
    </row>
    <row r="34" spans="1:15" x14ac:dyDescent="0.2">
      <c r="A34" s="19" t="s">
        <v>44</v>
      </c>
      <c r="B34" s="61">
        <f t="shared" si="2"/>
        <v>46</v>
      </c>
      <c r="C34" s="61">
        <v>-29</v>
      </c>
      <c r="D34" s="61">
        <v>-54</v>
      </c>
      <c r="E34" s="61"/>
      <c r="F34" s="61">
        <v>129</v>
      </c>
      <c r="G34" s="61">
        <v>-7</v>
      </c>
      <c r="H34" s="61">
        <v>0</v>
      </c>
      <c r="I34" s="61"/>
      <c r="J34" s="61">
        <v>136</v>
      </c>
    </row>
    <row r="35" spans="1:15" x14ac:dyDescent="0.2">
      <c r="A35" s="19" t="s">
        <v>45</v>
      </c>
      <c r="B35" s="61">
        <f t="shared" si="2"/>
        <v>-302</v>
      </c>
      <c r="C35" s="61">
        <v>-129</v>
      </c>
      <c r="D35" s="61">
        <v>-184</v>
      </c>
      <c r="E35" s="61"/>
      <c r="F35" s="61">
        <v>11</v>
      </c>
      <c r="G35" s="61">
        <v>-77</v>
      </c>
      <c r="H35" s="61">
        <v>105</v>
      </c>
      <c r="I35" s="61">
        <v>-255</v>
      </c>
      <c r="J35" s="61">
        <v>238</v>
      </c>
    </row>
    <row r="36" spans="1:15" x14ac:dyDescent="0.2">
      <c r="A36" s="19" t="s">
        <v>46</v>
      </c>
      <c r="B36" s="61">
        <f t="shared" si="2"/>
        <v>160</v>
      </c>
      <c r="C36" s="61">
        <v>-58</v>
      </c>
      <c r="D36" s="61">
        <v>-11</v>
      </c>
      <c r="E36" s="61"/>
      <c r="F36" s="61">
        <v>229</v>
      </c>
      <c r="G36" s="61">
        <v>86</v>
      </c>
      <c r="H36" s="61">
        <v>125</v>
      </c>
      <c r="I36" s="61">
        <v>-51</v>
      </c>
      <c r="J36" s="61">
        <v>69</v>
      </c>
    </row>
    <row r="37" spans="1:15" ht="13.5" thickBot="1" x14ac:dyDescent="0.25">
      <c r="A37" s="22" t="s">
        <v>47</v>
      </c>
      <c r="B37" s="72">
        <f t="shared" si="2"/>
        <v>93</v>
      </c>
      <c r="C37" s="72">
        <v>-4</v>
      </c>
      <c r="D37" s="72">
        <v>33</v>
      </c>
      <c r="E37" s="72"/>
      <c r="F37" s="72">
        <v>64</v>
      </c>
      <c r="G37" s="72">
        <v>15</v>
      </c>
      <c r="H37" s="72">
        <v>24</v>
      </c>
      <c r="I37" s="72">
        <v>25</v>
      </c>
      <c r="J37" s="72"/>
    </row>
    <row r="38" spans="1:15" ht="15" customHeight="1" x14ac:dyDescent="0.2">
      <c r="A38" s="110" t="s">
        <v>102</v>
      </c>
      <c r="B38" s="131"/>
      <c r="C38" s="131"/>
      <c r="D38" s="131"/>
      <c r="E38" s="131"/>
      <c r="F38" s="131"/>
      <c r="G38" s="131"/>
      <c r="H38" s="131"/>
      <c r="I38" s="131"/>
      <c r="J38" s="131"/>
    </row>
    <row r="39" spans="1:15" ht="14.25" customHeight="1" x14ac:dyDescent="0.2">
      <c r="A39" s="56" t="s">
        <v>103</v>
      </c>
      <c r="B39" s="74"/>
      <c r="C39" s="74"/>
      <c r="D39" s="74"/>
      <c r="E39" s="74"/>
      <c r="F39" s="74"/>
      <c r="G39" s="74"/>
      <c r="H39" s="74"/>
      <c r="I39" s="74"/>
      <c r="J39" s="74"/>
    </row>
    <row r="40" spans="1:15" ht="30" customHeight="1" x14ac:dyDescent="0.2">
      <c r="A40" s="170" t="s">
        <v>174</v>
      </c>
      <c r="B40" s="170"/>
      <c r="C40" s="170"/>
      <c r="D40" s="170"/>
      <c r="E40" s="170"/>
      <c r="F40" s="170"/>
      <c r="G40" s="170"/>
      <c r="H40" s="170"/>
      <c r="I40" s="170"/>
      <c r="J40" s="170"/>
    </row>
    <row r="41" spans="1:15" ht="15" customHeight="1" x14ac:dyDescent="0.2">
      <c r="A41" s="17" t="s">
        <v>242</v>
      </c>
    </row>
    <row r="43" spans="1:15" s="195" customFormat="1" x14ac:dyDescent="0.2">
      <c r="A43" s="192"/>
      <c r="B43" s="193"/>
      <c r="C43" s="193"/>
      <c r="D43" s="193"/>
      <c r="E43" s="193"/>
      <c r="F43" s="193"/>
      <c r="G43" s="193"/>
      <c r="H43" s="193"/>
      <c r="I43" s="193"/>
      <c r="J43" s="193"/>
      <c r="K43" s="194"/>
      <c r="L43" s="194"/>
      <c r="M43" s="194"/>
      <c r="N43" s="194"/>
      <c r="O43" s="194"/>
    </row>
  </sheetData>
  <mergeCells count="8">
    <mergeCell ref="A40:J40"/>
    <mergeCell ref="A2:J2"/>
    <mergeCell ref="A1:J1"/>
    <mergeCell ref="A3:J3"/>
    <mergeCell ref="A4:J4"/>
    <mergeCell ref="A5:J5"/>
    <mergeCell ref="A6:A7"/>
    <mergeCell ref="F6:J6"/>
  </mergeCells>
  <hyperlinks>
    <hyperlink ref="K2" location="Contenido!A1" display="Contenido" xr:uid="{00000000-0004-0000-0E00-000000000000}"/>
  </hyperlinks>
  <printOptions horizontalCentered="1"/>
  <pageMargins left="0.19685039370078741" right="0.19685039370078741" top="0.39370078740157483" bottom="0.19685039370078741" header="0" footer="0"/>
  <pageSetup scale="85" orientation="landscape" r:id="rId1"/>
  <headerFooter scaleWithDoc="0" alignWithMargins="0"/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59999389629810485"/>
  </sheetPr>
  <dimension ref="A1:O85"/>
  <sheetViews>
    <sheetView showGridLines="0" view="pageBreakPreview" topLeftCell="A7" zoomScaleNormal="100" zoomScaleSheetLayoutView="100" workbookViewId="0">
      <selection activeCell="R55" sqref="R55"/>
    </sheetView>
  </sheetViews>
  <sheetFormatPr baseColWidth="10" defaultColWidth="11" defaultRowHeight="12.75" x14ac:dyDescent="0.2"/>
  <cols>
    <col min="1" max="1" width="16.5" style="24" customWidth="1"/>
    <col min="2" max="10" width="9.25" style="73" customWidth="1"/>
    <col min="11" max="15" width="11" style="69"/>
    <col min="16" max="16384" width="11" style="23"/>
  </cols>
  <sheetData>
    <row r="1" spans="1:15" ht="15" x14ac:dyDescent="0.25">
      <c r="A1" s="163" t="s">
        <v>140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5" ht="15" customHeight="1" x14ac:dyDescent="0.25">
      <c r="A2" s="166" t="s">
        <v>172</v>
      </c>
      <c r="B2" s="166"/>
      <c r="C2" s="166"/>
      <c r="D2" s="166"/>
      <c r="E2" s="166"/>
      <c r="F2" s="166"/>
      <c r="G2" s="166"/>
      <c r="H2" s="166"/>
      <c r="I2" s="166"/>
      <c r="J2" s="166"/>
      <c r="K2" s="118" t="s">
        <v>124</v>
      </c>
    </row>
    <row r="3" spans="1:15" ht="15" customHeight="1" x14ac:dyDescent="0.25">
      <c r="A3" s="163" t="s">
        <v>104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5" ht="15" x14ac:dyDescent="0.25">
      <c r="A4" s="163" t="s">
        <v>60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5" ht="15" x14ac:dyDescent="0.25">
      <c r="A5" s="163" t="s">
        <v>57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5" s="65" customFormat="1" ht="15.75" customHeight="1" x14ac:dyDescent="0.15">
      <c r="A6" s="171" t="s">
        <v>18</v>
      </c>
      <c r="B6" s="119"/>
      <c r="C6" s="119"/>
      <c r="D6" s="119"/>
      <c r="E6" s="119"/>
      <c r="F6" s="172" t="s">
        <v>61</v>
      </c>
      <c r="G6" s="172"/>
      <c r="H6" s="172"/>
      <c r="I6" s="172"/>
      <c r="J6" s="172"/>
      <c r="K6" s="70"/>
      <c r="L6" s="70"/>
      <c r="M6" s="70"/>
      <c r="N6" s="70"/>
      <c r="O6" s="70"/>
    </row>
    <row r="7" spans="1:15" s="65" customFormat="1" ht="27.75" x14ac:dyDescent="0.15">
      <c r="A7" s="171"/>
      <c r="B7" s="120" t="s">
        <v>0</v>
      </c>
      <c r="C7" s="121" t="s">
        <v>110</v>
      </c>
      <c r="D7" s="122" t="s">
        <v>6</v>
      </c>
      <c r="E7" s="121" t="s">
        <v>86</v>
      </c>
      <c r="F7" s="122" t="s">
        <v>111</v>
      </c>
      <c r="G7" s="121" t="s">
        <v>84</v>
      </c>
      <c r="H7" s="121" t="s">
        <v>75</v>
      </c>
      <c r="I7" s="121" t="s">
        <v>85</v>
      </c>
      <c r="J7" s="123" t="s">
        <v>76</v>
      </c>
      <c r="K7" s="70"/>
      <c r="L7" s="70"/>
      <c r="M7" s="70"/>
      <c r="N7" s="70"/>
      <c r="O7" s="70"/>
    </row>
    <row r="8" spans="1:15" x14ac:dyDescent="0.2">
      <c r="B8" s="71"/>
      <c r="C8" s="71"/>
      <c r="D8" s="71"/>
      <c r="E8" s="71"/>
      <c r="F8" s="71"/>
      <c r="G8" s="71"/>
      <c r="H8" s="71"/>
      <c r="I8" s="71"/>
      <c r="J8" s="71"/>
    </row>
    <row r="9" spans="1:15" s="46" customFormat="1" ht="15" customHeight="1" x14ac:dyDescent="0.2">
      <c r="A9" s="20" t="s">
        <v>0</v>
      </c>
      <c r="B9" s="116">
        <v>0.67690082156067721</v>
      </c>
      <c r="C9" s="116">
        <v>-1.1215371189117844</v>
      </c>
      <c r="D9" s="116">
        <v>5.0356105239881155E-2</v>
      </c>
      <c r="E9" s="116">
        <v>0.34129692832764508</v>
      </c>
      <c r="F9" s="116">
        <v>1.98072101458095</v>
      </c>
      <c r="G9" s="116">
        <v>0.28457621055424032</v>
      </c>
      <c r="H9" s="116">
        <v>1.7287272102807751</v>
      </c>
      <c r="I9" s="116">
        <v>1.4645259275330875</v>
      </c>
      <c r="J9" s="116">
        <v>24.972946384653223</v>
      </c>
      <c r="K9" s="86"/>
      <c r="L9" s="86"/>
      <c r="M9" s="86"/>
      <c r="N9" s="86"/>
      <c r="O9" s="86"/>
    </row>
    <row r="10" spans="1:15" x14ac:dyDescent="0.2">
      <c r="A10" s="21"/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5" x14ac:dyDescent="0.2">
      <c r="A11" s="19" t="s">
        <v>27</v>
      </c>
      <c r="B11" s="117">
        <v>0.90145838908215148</v>
      </c>
      <c r="C11" s="117">
        <v>-1.7321553127179725</v>
      </c>
      <c r="D11" s="117">
        <v>0.93524922062564952</v>
      </c>
      <c r="E11" s="117" t="s">
        <v>245</v>
      </c>
      <c r="F11" s="117">
        <v>1.833956105312889</v>
      </c>
      <c r="G11" s="117">
        <v>0.97272781524139174</v>
      </c>
      <c r="H11" s="117">
        <v>1.4905906465436929</v>
      </c>
      <c r="I11" s="117">
        <v>0.33557046979865773</v>
      </c>
      <c r="J11" s="117">
        <v>32.326820603907635</v>
      </c>
    </row>
    <row r="12" spans="1:15" x14ac:dyDescent="0.2">
      <c r="A12" s="19" t="s">
        <v>33</v>
      </c>
      <c r="B12" s="117">
        <v>0.20309224318658278</v>
      </c>
      <c r="C12" s="117">
        <v>-1.0664571171980242</v>
      </c>
      <c r="D12" s="117">
        <v>0.56073378142522923</v>
      </c>
      <c r="E12" s="117" t="s">
        <v>245</v>
      </c>
      <c r="F12" s="117">
        <v>0.26963797137079187</v>
      </c>
      <c r="G12" s="117">
        <v>-1.3825804841527327</v>
      </c>
      <c r="H12" s="117">
        <v>2.4350649350649354</v>
      </c>
      <c r="I12" s="117">
        <v>0.23847376788553257</v>
      </c>
      <c r="J12" s="117">
        <v>31.560283687943265</v>
      </c>
    </row>
    <row r="13" spans="1:15" x14ac:dyDescent="0.2">
      <c r="A13" s="19" t="s">
        <v>19</v>
      </c>
      <c r="B13" s="117">
        <v>0.37354678864112828</v>
      </c>
      <c r="C13" s="117">
        <v>-1.4319495533368365</v>
      </c>
      <c r="D13" s="117">
        <v>0.34495206770687092</v>
      </c>
      <c r="E13" s="117">
        <v>40</v>
      </c>
      <c r="F13" s="117">
        <v>0.95204513399153745</v>
      </c>
      <c r="G13" s="117">
        <v>-0.23148148148148145</v>
      </c>
      <c r="H13" s="117">
        <v>2.5132914451425807</v>
      </c>
      <c r="I13" s="117" t="s">
        <v>245</v>
      </c>
      <c r="J13" s="117">
        <v>35.188866799204774</v>
      </c>
    </row>
    <row r="14" spans="1:15" x14ac:dyDescent="0.2">
      <c r="A14" s="19" t="s">
        <v>34</v>
      </c>
      <c r="B14" s="117">
        <v>0.38039307284193663</v>
      </c>
      <c r="C14" s="117">
        <v>-1.0894114521057527</v>
      </c>
      <c r="D14" s="117">
        <v>-0.49116661590009136</v>
      </c>
      <c r="E14" s="117" t="s">
        <v>245</v>
      </c>
      <c r="F14" s="117">
        <v>1.678968906566719</v>
      </c>
      <c r="G14" s="117">
        <v>-0.76022502660787594</v>
      </c>
      <c r="H14" s="117">
        <v>0.88571428571428568</v>
      </c>
      <c r="I14" s="117">
        <v>12.560856864654331</v>
      </c>
      <c r="J14" s="117">
        <v>21.623465211459756</v>
      </c>
    </row>
    <row r="15" spans="1:15" x14ac:dyDescent="0.2">
      <c r="A15" s="19" t="s">
        <v>35</v>
      </c>
      <c r="B15" s="117">
        <v>1.5637052100133231</v>
      </c>
      <c r="C15" s="117">
        <v>-1.3434579439252337</v>
      </c>
      <c r="D15" s="117">
        <v>0.2826737612238111</v>
      </c>
      <c r="E15" s="117" t="s">
        <v>245</v>
      </c>
      <c r="F15" s="117">
        <v>3.5042081101759757</v>
      </c>
      <c r="G15" s="117">
        <v>-0.10305736860185502</v>
      </c>
      <c r="H15" s="117">
        <v>1.6901408450704223</v>
      </c>
      <c r="I15" s="117">
        <v>10.5</v>
      </c>
      <c r="J15" s="117">
        <v>31.268436578171094</v>
      </c>
    </row>
    <row r="16" spans="1:15" x14ac:dyDescent="0.2">
      <c r="A16" s="19" t="s">
        <v>36</v>
      </c>
      <c r="B16" s="117">
        <v>0.94853626175083994</v>
      </c>
      <c r="C16" s="117">
        <v>-6.8166325835037497E-2</v>
      </c>
      <c r="D16" s="117">
        <v>-0.39803635398699749</v>
      </c>
      <c r="E16" s="117" t="s">
        <v>245</v>
      </c>
      <c r="F16" s="117">
        <v>2.5018811136192625</v>
      </c>
      <c r="G16" s="117">
        <v>0.56667925953910081</v>
      </c>
      <c r="H16" s="117">
        <v>2.5773195876288657</v>
      </c>
      <c r="I16" s="117">
        <v>2.4382901866345574</v>
      </c>
      <c r="J16" s="117">
        <v>17.817817817817819</v>
      </c>
    </row>
    <row r="17" spans="1:10" x14ac:dyDescent="0.2">
      <c r="A17" s="19" t="s">
        <v>53</v>
      </c>
      <c r="B17" s="117">
        <v>1.4433516413335037</v>
      </c>
      <c r="C17" s="117">
        <v>-2.2914757103574703</v>
      </c>
      <c r="D17" s="117">
        <v>0.49409827065605272</v>
      </c>
      <c r="E17" s="117" t="s">
        <v>245</v>
      </c>
      <c r="F17" s="117">
        <v>3.877221324717286</v>
      </c>
      <c r="G17" s="117">
        <v>0.44987146529562982</v>
      </c>
      <c r="H17" s="117">
        <v>2.9190992493744785</v>
      </c>
      <c r="I17" s="117" t="s">
        <v>245</v>
      </c>
      <c r="J17" s="117">
        <v>22.941176470588236</v>
      </c>
    </row>
    <row r="18" spans="1:10" x14ac:dyDescent="0.2">
      <c r="A18" s="19" t="s">
        <v>28</v>
      </c>
      <c r="B18" s="117">
        <v>1.1107703093506265</v>
      </c>
      <c r="C18" s="117">
        <v>-9.1708062667176155E-2</v>
      </c>
      <c r="D18" s="117">
        <v>0.53339232603298681</v>
      </c>
      <c r="E18" s="117" t="s">
        <v>245</v>
      </c>
      <c r="F18" s="117">
        <v>2.1561833688699359</v>
      </c>
      <c r="G18" s="117">
        <v>0.74286188579017265</v>
      </c>
      <c r="H18" s="117">
        <v>1.4720985963711057</v>
      </c>
      <c r="I18" s="117">
        <v>-2.8995756718528995</v>
      </c>
      <c r="J18" s="117">
        <v>31.80578286961266</v>
      </c>
    </row>
    <row r="19" spans="1:10" x14ac:dyDescent="0.2">
      <c r="A19" s="19" t="s">
        <v>37</v>
      </c>
      <c r="B19" s="117">
        <v>0.67521144779549391</v>
      </c>
      <c r="C19" s="117">
        <v>-1.5503875968992249</v>
      </c>
      <c r="D19" s="117">
        <v>-0.22368981678738817</v>
      </c>
      <c r="E19" s="117" t="s">
        <v>245</v>
      </c>
      <c r="F19" s="117">
        <v>2.3655547991831178</v>
      </c>
      <c r="G19" s="117">
        <v>0.45636052481460349</v>
      </c>
      <c r="H19" s="117">
        <v>2.2437531871494132</v>
      </c>
      <c r="I19" s="117">
        <v>5.0497322111706193</v>
      </c>
      <c r="J19" s="117">
        <v>25.958188153310104</v>
      </c>
    </row>
    <row r="20" spans="1:10" x14ac:dyDescent="0.2">
      <c r="A20" s="19" t="s">
        <v>38</v>
      </c>
      <c r="B20" s="117">
        <v>0.88014450662322019</v>
      </c>
      <c r="C20" s="117">
        <v>-0.90807314342579926</v>
      </c>
      <c r="D20" s="117">
        <v>-0.21643460067816175</v>
      </c>
      <c r="E20" s="117" t="s">
        <v>245</v>
      </c>
      <c r="F20" s="117">
        <v>3.0424494132418989</v>
      </c>
      <c r="G20" s="117">
        <v>1.1453504226888465</v>
      </c>
      <c r="H20" s="117">
        <v>1.179245283018868</v>
      </c>
      <c r="I20" s="117" t="s">
        <v>245</v>
      </c>
      <c r="J20" s="117">
        <v>32.952691680261012</v>
      </c>
    </row>
    <row r="21" spans="1:10" x14ac:dyDescent="0.2">
      <c r="A21" s="19" t="s">
        <v>39</v>
      </c>
      <c r="B21" s="117">
        <v>8.1761691921944837E-2</v>
      </c>
      <c r="C21" s="117">
        <v>-2.9379760609357999</v>
      </c>
      <c r="D21" s="117">
        <v>-0.89497519948242388</v>
      </c>
      <c r="E21" s="117" t="s">
        <v>245</v>
      </c>
      <c r="F21" s="117">
        <v>2.8345209817893906</v>
      </c>
      <c r="G21" s="117">
        <v>2.8474903474903472</v>
      </c>
      <c r="H21" s="117">
        <v>-1.8660812294182216</v>
      </c>
      <c r="I21" s="117" t="s">
        <v>245</v>
      </c>
      <c r="J21" s="117">
        <v>27.220630372492838</v>
      </c>
    </row>
    <row r="22" spans="1:10" x14ac:dyDescent="0.2">
      <c r="A22" s="18" t="s">
        <v>20</v>
      </c>
      <c r="B22" s="117">
        <v>0.80782414842869821</v>
      </c>
      <c r="C22" s="117">
        <v>-0.81213743864346277</v>
      </c>
      <c r="D22" s="117">
        <v>0.11943215439320322</v>
      </c>
      <c r="E22" s="117">
        <v>-4.5871559633027523</v>
      </c>
      <c r="F22" s="117">
        <v>2.0578814592250345</v>
      </c>
      <c r="G22" s="117">
        <v>0.38287980309038699</v>
      </c>
      <c r="H22" s="117">
        <v>2.246737521861967</v>
      </c>
      <c r="I22" s="117">
        <v>1.9652650822669104</v>
      </c>
      <c r="J22" s="117">
        <v>25.408229915088178</v>
      </c>
    </row>
    <row r="23" spans="1:10" x14ac:dyDescent="0.2">
      <c r="A23" s="19" t="s">
        <v>40</v>
      </c>
      <c r="B23" s="117">
        <v>0.17219113215669393</v>
      </c>
      <c r="C23" s="117">
        <v>-1.9047619047619049</v>
      </c>
      <c r="D23" s="117">
        <v>-0.46953148923139737</v>
      </c>
      <c r="E23" s="117" t="s">
        <v>245</v>
      </c>
      <c r="F23" s="117">
        <v>1.6435045317220545</v>
      </c>
      <c r="G23" s="117">
        <v>1.6087516087516088E-2</v>
      </c>
      <c r="H23" s="117">
        <v>2.9233870967741935</v>
      </c>
      <c r="I23" s="117">
        <v>7.682619647355164</v>
      </c>
      <c r="J23" s="117">
        <v>16.483516483516482</v>
      </c>
    </row>
    <row r="24" spans="1:10" x14ac:dyDescent="0.2">
      <c r="A24" s="19" t="s">
        <v>21</v>
      </c>
      <c r="B24" s="117">
        <v>0.64403337146970729</v>
      </c>
      <c r="C24" s="117">
        <v>-1.5936626281453865</v>
      </c>
      <c r="D24" s="117">
        <v>0.53502514325809847</v>
      </c>
      <c r="E24" s="117">
        <v>-22.018348623853214</v>
      </c>
      <c r="F24" s="117">
        <v>1.5665078783437159</v>
      </c>
      <c r="G24" s="117">
        <v>0.11896163487275355</v>
      </c>
      <c r="H24" s="117">
        <v>1.8424396442185513</v>
      </c>
      <c r="I24" s="117">
        <v>7.8561917443408795</v>
      </c>
      <c r="J24" s="117">
        <v>29.003021148036257</v>
      </c>
    </row>
    <row r="25" spans="1:10" x14ac:dyDescent="0.2">
      <c r="A25" s="19" t="s">
        <v>87</v>
      </c>
      <c r="B25" s="117">
        <v>0.25586586096140235</v>
      </c>
      <c r="C25" s="117">
        <v>-3.8550501156515031E-2</v>
      </c>
      <c r="D25" s="117">
        <v>0.71021073466061235</v>
      </c>
      <c r="E25" s="117" t="s">
        <v>245</v>
      </c>
      <c r="F25" s="117">
        <v>-0.18090731978847757</v>
      </c>
      <c r="G25" s="117">
        <v>1</v>
      </c>
      <c r="H25" s="117">
        <v>0.63176895306859204</v>
      </c>
      <c r="I25" s="117">
        <v>-6.7422434367541761</v>
      </c>
      <c r="J25" s="117">
        <v>25.247524752475247</v>
      </c>
    </row>
    <row r="26" spans="1:10" x14ac:dyDescent="0.2">
      <c r="A26" s="19" t="s">
        <v>29</v>
      </c>
      <c r="B26" s="117">
        <v>0.7978903238893772</v>
      </c>
      <c r="C26" s="117">
        <v>-2.382172131147541</v>
      </c>
      <c r="D26" s="117">
        <v>-0.12231480773641158</v>
      </c>
      <c r="E26" s="117" t="s">
        <v>245</v>
      </c>
      <c r="F26" s="117">
        <v>2.7396172476772809</v>
      </c>
      <c r="G26" s="117">
        <v>1.5934706568208317</v>
      </c>
      <c r="H26" s="117">
        <v>0.28618152085036791</v>
      </c>
      <c r="I26" s="117">
        <v>3.5602094240837698</v>
      </c>
      <c r="J26" s="117">
        <v>28.378378378378379</v>
      </c>
    </row>
    <row r="27" spans="1:10" x14ac:dyDescent="0.2">
      <c r="A27" s="19" t="s">
        <v>41</v>
      </c>
      <c r="B27" s="117">
        <v>1.9190509420795536</v>
      </c>
      <c r="C27" s="117">
        <v>-4.4111160123511246E-2</v>
      </c>
      <c r="D27" s="117">
        <v>-0.33342224593224856</v>
      </c>
      <c r="E27" s="117" t="s">
        <v>245</v>
      </c>
      <c r="F27" s="117">
        <v>4.7907414883595747</v>
      </c>
      <c r="G27" s="117">
        <v>-0.9430667132378624</v>
      </c>
      <c r="H27" s="117">
        <v>2.701822916666667</v>
      </c>
      <c r="I27" s="117">
        <v>12.23021582733813</v>
      </c>
      <c r="J27" s="117">
        <v>21.839080459770116</v>
      </c>
    </row>
    <row r="28" spans="1:10" x14ac:dyDescent="0.2">
      <c r="A28" s="19" t="s">
        <v>42</v>
      </c>
      <c r="B28" s="117">
        <v>1.6122498582192335</v>
      </c>
      <c r="C28" s="117">
        <v>-1.0237880156579342</v>
      </c>
      <c r="D28" s="117">
        <v>-0.14072119613016712</v>
      </c>
      <c r="E28" s="117" t="s">
        <v>245</v>
      </c>
      <c r="F28" s="117">
        <v>4.4822411205602801</v>
      </c>
      <c r="G28" s="117">
        <v>0.85684430512016718</v>
      </c>
      <c r="H28" s="117">
        <v>2.4157303370786516</v>
      </c>
      <c r="I28" s="117">
        <v>33.984375</v>
      </c>
      <c r="J28" s="117">
        <v>16.786226685796272</v>
      </c>
    </row>
    <row r="29" spans="1:10" x14ac:dyDescent="0.2">
      <c r="A29" s="19" t="s">
        <v>30</v>
      </c>
      <c r="B29" s="117">
        <v>1.2183140106111221</v>
      </c>
      <c r="C29" s="117">
        <v>0.1937046004842615</v>
      </c>
      <c r="D29" s="117">
        <v>1.0288653901114604</v>
      </c>
      <c r="E29" s="117" t="s">
        <v>245</v>
      </c>
      <c r="F29" s="117">
        <v>1.773049645390071</v>
      </c>
      <c r="G29" s="117">
        <v>0.76173065204143819</v>
      </c>
      <c r="H29" s="117">
        <v>1.6647531572904706</v>
      </c>
      <c r="I29" s="117">
        <v>-9.0551181102362204</v>
      </c>
      <c r="J29" s="117">
        <v>29.904306220095695</v>
      </c>
    </row>
    <row r="30" spans="1:10" x14ac:dyDescent="0.2">
      <c r="A30" s="19" t="s">
        <v>31</v>
      </c>
      <c r="B30" s="117">
        <v>0.58263555031997194</v>
      </c>
      <c r="C30" s="117">
        <v>-1.4861517676199054</v>
      </c>
      <c r="D30" s="117">
        <v>-0.27508424454989339</v>
      </c>
      <c r="E30" s="117" t="s">
        <v>245</v>
      </c>
      <c r="F30" s="117">
        <v>2.3255813953488373</v>
      </c>
      <c r="G30" s="117">
        <v>1.1258499609853974</v>
      </c>
      <c r="H30" s="117">
        <v>0.65160729800173756</v>
      </c>
      <c r="I30" s="117">
        <v>23.159303882195449</v>
      </c>
      <c r="J30" s="117">
        <v>0</v>
      </c>
    </row>
    <row r="31" spans="1:10" x14ac:dyDescent="0.2">
      <c r="A31" s="19" t="s">
        <v>32</v>
      </c>
      <c r="B31" s="117">
        <v>0.85646075798269172</v>
      </c>
      <c r="C31" s="117">
        <v>-1.1898980087421078</v>
      </c>
      <c r="D31" s="117">
        <v>-0.42758620689655175</v>
      </c>
      <c r="E31" s="117" t="s">
        <v>245</v>
      </c>
      <c r="F31" s="117">
        <v>2.6725758796669354</v>
      </c>
      <c r="G31" s="117">
        <v>-0.37320063977252532</v>
      </c>
      <c r="H31" s="117">
        <v>2.7815600077805875</v>
      </c>
      <c r="I31" s="117">
        <v>-2.6013513513513513</v>
      </c>
      <c r="J31" s="117">
        <v>30.326460481099655</v>
      </c>
    </row>
    <row r="32" spans="1:10" x14ac:dyDescent="0.2">
      <c r="A32" s="19" t="s">
        <v>54</v>
      </c>
      <c r="B32" s="117">
        <v>0.71211104804169456</v>
      </c>
      <c r="C32" s="117">
        <v>-0.36960985626283366</v>
      </c>
      <c r="D32" s="117">
        <v>-0.64516129032258063</v>
      </c>
      <c r="E32" s="117" t="s">
        <v>245</v>
      </c>
      <c r="F32" s="117">
        <v>2.291213197388017</v>
      </c>
      <c r="G32" s="117">
        <v>1.4363885088919288</v>
      </c>
      <c r="H32" s="117">
        <v>1.6355678415111725</v>
      </c>
      <c r="I32" s="117">
        <v>4.723665564478035E-2</v>
      </c>
      <c r="J32" s="117">
        <v>13.226205191594561</v>
      </c>
    </row>
    <row r="33" spans="1:15" x14ac:dyDescent="0.2">
      <c r="A33" s="19" t="s">
        <v>43</v>
      </c>
      <c r="B33" s="117">
        <v>1.1603854497754906</v>
      </c>
      <c r="C33" s="117">
        <v>-1.1023622047244095</v>
      </c>
      <c r="D33" s="117">
        <v>-0.35874439461883406</v>
      </c>
      <c r="E33" s="117" t="s">
        <v>245</v>
      </c>
      <c r="F33" s="117">
        <v>3.4684846310249968</v>
      </c>
      <c r="G33" s="117">
        <v>0.14712063892391761</v>
      </c>
      <c r="H33" s="117">
        <v>3.5310734463276838</v>
      </c>
      <c r="I33" s="117">
        <v>2.8223220012828736</v>
      </c>
      <c r="J33" s="117">
        <v>30.095541401273884</v>
      </c>
    </row>
    <row r="34" spans="1:15" x14ac:dyDescent="0.2">
      <c r="A34" s="19" t="s">
        <v>44</v>
      </c>
      <c r="B34" s="117">
        <v>0.66715010877447423</v>
      </c>
      <c r="C34" s="117">
        <v>-3.2474804031354982</v>
      </c>
      <c r="D34" s="117">
        <v>-1.784534038334435</v>
      </c>
      <c r="E34" s="117" t="s">
        <v>245</v>
      </c>
      <c r="F34" s="117">
        <v>4.334677419354839</v>
      </c>
      <c r="G34" s="117">
        <v>-0.77262693156732898</v>
      </c>
      <c r="H34" s="117">
        <v>0</v>
      </c>
      <c r="I34" s="117" t="s">
        <v>245</v>
      </c>
      <c r="J34" s="117">
        <v>25.612052730696799</v>
      </c>
    </row>
    <row r="35" spans="1:15" x14ac:dyDescent="0.2">
      <c r="A35" s="19" t="s">
        <v>45</v>
      </c>
      <c r="B35" s="117">
        <v>-0.54475269670623039</v>
      </c>
      <c r="C35" s="117">
        <v>-1.5967322688451542</v>
      </c>
      <c r="D35" s="117">
        <v>-0.69035380632574195</v>
      </c>
      <c r="E35" s="117" t="s">
        <v>245</v>
      </c>
      <c r="F35" s="117">
        <v>5.312469815512412E-2</v>
      </c>
      <c r="G35" s="117">
        <v>-0.69980914296101071</v>
      </c>
      <c r="H35" s="117">
        <v>1.711212516297262</v>
      </c>
      <c r="I35" s="117">
        <v>-10.682865521575199</v>
      </c>
      <c r="J35" s="117">
        <v>20.16949152542373</v>
      </c>
    </row>
    <row r="36" spans="1:15" x14ac:dyDescent="0.2">
      <c r="A36" s="19" t="s">
        <v>46</v>
      </c>
      <c r="B36" s="117">
        <v>0.35104655754969505</v>
      </c>
      <c r="C36" s="117">
        <v>-0.89217043531764351</v>
      </c>
      <c r="D36" s="117">
        <v>-5.1339494072622047E-2</v>
      </c>
      <c r="E36" s="117" t="s">
        <v>245</v>
      </c>
      <c r="F36" s="117">
        <v>1.297376919154722</v>
      </c>
      <c r="G36" s="117">
        <v>0.81462536705503452</v>
      </c>
      <c r="H36" s="117">
        <v>2.7114967462039048</v>
      </c>
      <c r="I36" s="117">
        <v>-2.3977433004231314</v>
      </c>
      <c r="J36" s="117">
        <v>19.327731092436977</v>
      </c>
    </row>
    <row r="37" spans="1:15" ht="13.5" thickBot="1" x14ac:dyDescent="0.25">
      <c r="A37" s="22" t="s">
        <v>47</v>
      </c>
      <c r="B37" s="117">
        <v>1.1395662296287219</v>
      </c>
      <c r="C37" s="117">
        <v>-0.33840947546531303</v>
      </c>
      <c r="D37" s="117">
        <v>0.8524928958925343</v>
      </c>
      <c r="E37" s="117" t="s">
        <v>245</v>
      </c>
      <c r="F37" s="117">
        <v>2.0592020592020592</v>
      </c>
      <c r="G37" s="117">
        <v>0.95359186268277174</v>
      </c>
      <c r="H37" s="117">
        <v>1.8320610687022902</v>
      </c>
      <c r="I37" s="117">
        <v>11.111111111111111</v>
      </c>
      <c r="J37" s="117" t="s">
        <v>245</v>
      </c>
    </row>
    <row r="38" spans="1:15" ht="15" customHeight="1" x14ac:dyDescent="0.2">
      <c r="A38" s="110" t="s">
        <v>102</v>
      </c>
      <c r="B38" s="131"/>
      <c r="C38" s="131"/>
      <c r="D38" s="131"/>
      <c r="E38" s="131"/>
      <c r="F38" s="131"/>
      <c r="G38" s="131"/>
      <c r="H38" s="131"/>
      <c r="I38" s="131"/>
      <c r="J38" s="131"/>
    </row>
    <row r="39" spans="1:15" ht="15" customHeight="1" x14ac:dyDescent="0.2">
      <c r="A39" s="56" t="s">
        <v>103</v>
      </c>
      <c r="B39" s="74"/>
      <c r="C39" s="74"/>
      <c r="D39" s="74"/>
      <c r="E39" s="74"/>
      <c r="F39" s="74"/>
      <c r="G39" s="74"/>
      <c r="H39" s="74"/>
      <c r="I39" s="74"/>
      <c r="J39" s="74"/>
    </row>
    <row r="40" spans="1:15" ht="27.75" customHeight="1" x14ac:dyDescent="0.2">
      <c r="A40" s="170" t="s">
        <v>174</v>
      </c>
      <c r="B40" s="170"/>
      <c r="C40" s="170"/>
      <c r="D40" s="170"/>
      <c r="E40" s="170"/>
      <c r="F40" s="170"/>
      <c r="G40" s="170"/>
      <c r="H40" s="170"/>
      <c r="I40" s="170"/>
      <c r="J40" s="170"/>
    </row>
    <row r="41" spans="1:15" ht="15" customHeight="1" x14ac:dyDescent="0.2">
      <c r="A41" s="17" t="s">
        <v>242</v>
      </c>
    </row>
    <row r="43" spans="1:15" s="195" customFormat="1" x14ac:dyDescent="0.2">
      <c r="A43" s="192"/>
      <c r="B43" s="193"/>
      <c r="C43" s="193"/>
      <c r="D43" s="193"/>
      <c r="E43" s="193"/>
      <c r="F43" s="193"/>
      <c r="G43" s="193"/>
      <c r="H43" s="193"/>
      <c r="I43" s="193"/>
      <c r="J43" s="193"/>
      <c r="K43" s="194"/>
      <c r="L43" s="194"/>
      <c r="M43" s="194"/>
      <c r="N43" s="194"/>
      <c r="O43" s="194"/>
    </row>
    <row r="49" spans="1:10" ht="15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</row>
    <row r="50" spans="1:10" ht="15" x14ac:dyDescent="0.25">
      <c r="A50" s="166" t="s">
        <v>175</v>
      </c>
      <c r="B50" s="166"/>
      <c r="C50" s="166"/>
      <c r="D50" s="166"/>
      <c r="E50" s="166"/>
      <c r="F50" s="166"/>
      <c r="G50" s="166"/>
      <c r="H50" s="166"/>
      <c r="I50" s="166"/>
      <c r="J50" s="166"/>
    </row>
    <row r="51" spans="1:10" ht="15" x14ac:dyDescent="0.25">
      <c r="A51" s="163" t="s">
        <v>104</v>
      </c>
      <c r="B51" s="163"/>
      <c r="C51" s="163"/>
      <c r="D51" s="163"/>
      <c r="E51" s="163"/>
      <c r="F51" s="163"/>
      <c r="G51" s="163"/>
      <c r="H51" s="163"/>
      <c r="I51" s="163"/>
      <c r="J51" s="163"/>
    </row>
    <row r="52" spans="1:10" ht="15" x14ac:dyDescent="0.25">
      <c r="A52" s="163" t="s">
        <v>60</v>
      </c>
      <c r="B52" s="163"/>
      <c r="C52" s="163"/>
      <c r="D52" s="163"/>
      <c r="E52" s="163"/>
      <c r="F52" s="163"/>
      <c r="G52" s="163"/>
      <c r="H52" s="163"/>
      <c r="I52" s="163"/>
      <c r="J52" s="163"/>
    </row>
    <row r="53" spans="1:10" ht="15" x14ac:dyDescent="0.25">
      <c r="A53" s="163" t="s">
        <v>57</v>
      </c>
      <c r="B53" s="163"/>
      <c r="C53" s="163"/>
      <c r="D53" s="163"/>
      <c r="E53" s="163"/>
      <c r="F53" s="163"/>
      <c r="G53" s="163"/>
      <c r="H53" s="163"/>
      <c r="I53" s="163"/>
      <c r="J53" s="163"/>
    </row>
    <row r="54" spans="1:10" x14ac:dyDescent="0.2">
      <c r="A54" s="171" t="s">
        <v>18</v>
      </c>
      <c r="B54" s="119"/>
      <c r="C54" s="119"/>
      <c r="D54" s="119"/>
      <c r="E54" s="119"/>
      <c r="F54" s="172" t="s">
        <v>61</v>
      </c>
      <c r="G54" s="172"/>
      <c r="H54" s="172"/>
      <c r="I54" s="172"/>
      <c r="J54" s="172"/>
    </row>
    <row r="55" spans="1:10" ht="27.75" x14ac:dyDescent="0.2">
      <c r="A55" s="171"/>
      <c r="B55" s="120" t="s">
        <v>0</v>
      </c>
      <c r="C55" s="121" t="s">
        <v>110</v>
      </c>
      <c r="D55" s="122" t="s">
        <v>6</v>
      </c>
      <c r="E55" s="121" t="s">
        <v>86</v>
      </c>
      <c r="F55" s="122" t="s">
        <v>111</v>
      </c>
      <c r="G55" s="121" t="s">
        <v>84</v>
      </c>
      <c r="H55" s="121" t="s">
        <v>75</v>
      </c>
      <c r="I55" s="121" t="s">
        <v>85</v>
      </c>
      <c r="J55" s="123" t="s">
        <v>76</v>
      </c>
    </row>
    <row r="56" spans="1:10" x14ac:dyDescent="0.2">
      <c r="B56" s="71"/>
      <c r="C56" s="71"/>
      <c r="D56" s="71"/>
      <c r="E56" s="71"/>
      <c r="F56" s="71"/>
      <c r="G56" s="71"/>
      <c r="H56" s="71"/>
      <c r="I56" s="71"/>
      <c r="J56" s="71"/>
    </row>
    <row r="57" spans="1:10" x14ac:dyDescent="0.2">
      <c r="A57" s="127" t="s">
        <v>0</v>
      </c>
      <c r="B57" s="92">
        <v>1006499</v>
      </c>
      <c r="C57" s="92">
        <v>138649</v>
      </c>
      <c r="D57" s="92">
        <v>456747</v>
      </c>
      <c r="E57" s="92">
        <v>293</v>
      </c>
      <c r="F57" s="92">
        <v>410810</v>
      </c>
      <c r="G57" s="92">
        <v>248791</v>
      </c>
      <c r="H57" s="92">
        <v>104817</v>
      </c>
      <c r="I57" s="92">
        <v>36872</v>
      </c>
      <c r="J57" s="92">
        <v>20330</v>
      </c>
    </row>
    <row r="58" spans="1:10" x14ac:dyDescent="0.2">
      <c r="A58" s="21"/>
      <c r="B58" s="61"/>
      <c r="C58" s="61"/>
      <c r="D58" s="61"/>
      <c r="E58" s="61"/>
      <c r="F58" s="61"/>
      <c r="G58" s="61"/>
      <c r="H58" s="61"/>
      <c r="I58" s="61"/>
      <c r="J58" s="61"/>
    </row>
    <row r="59" spans="1:10" x14ac:dyDescent="0.2">
      <c r="A59" s="19" t="s">
        <v>27</v>
      </c>
      <c r="B59" s="61">
        <v>59792</v>
      </c>
      <c r="C59" s="61">
        <v>8602</v>
      </c>
      <c r="D59" s="61">
        <v>27907</v>
      </c>
      <c r="E59" s="61"/>
      <c r="F59" s="61">
        <v>23283</v>
      </c>
      <c r="G59" s="61">
        <v>16757</v>
      </c>
      <c r="H59" s="61">
        <v>5367</v>
      </c>
      <c r="I59" s="61">
        <v>596</v>
      </c>
      <c r="J59" s="61">
        <v>563</v>
      </c>
    </row>
    <row r="60" spans="1:10" x14ac:dyDescent="0.2">
      <c r="A60" s="19" t="s">
        <v>33</v>
      </c>
      <c r="B60" s="61">
        <v>61056</v>
      </c>
      <c r="C60" s="61">
        <v>8908</v>
      </c>
      <c r="D60" s="61">
        <v>26929</v>
      </c>
      <c r="E60" s="61"/>
      <c r="F60" s="61">
        <v>25219</v>
      </c>
      <c r="G60" s="61">
        <v>20035</v>
      </c>
      <c r="H60" s="61">
        <v>3080</v>
      </c>
      <c r="I60" s="61">
        <v>1258</v>
      </c>
      <c r="J60" s="61">
        <v>846</v>
      </c>
    </row>
    <row r="61" spans="1:10" x14ac:dyDescent="0.2">
      <c r="A61" s="19" t="s">
        <v>19</v>
      </c>
      <c r="B61" s="61">
        <v>52470</v>
      </c>
      <c r="C61" s="61">
        <v>7612</v>
      </c>
      <c r="D61" s="61">
        <v>24931</v>
      </c>
      <c r="E61" s="61">
        <v>75</v>
      </c>
      <c r="F61" s="61">
        <v>19852</v>
      </c>
      <c r="G61" s="61">
        <v>17280</v>
      </c>
      <c r="H61" s="61">
        <v>2069</v>
      </c>
      <c r="I61" s="61"/>
      <c r="J61" s="61">
        <v>503</v>
      </c>
    </row>
    <row r="62" spans="1:10" x14ac:dyDescent="0.2">
      <c r="A62" s="19" t="s">
        <v>34</v>
      </c>
      <c r="B62" s="61">
        <v>59938</v>
      </c>
      <c r="C62" s="61">
        <v>7527</v>
      </c>
      <c r="D62" s="61">
        <v>26264</v>
      </c>
      <c r="E62" s="61"/>
      <c r="F62" s="61">
        <v>26147</v>
      </c>
      <c r="G62" s="61">
        <v>13154</v>
      </c>
      <c r="H62" s="61">
        <v>10500</v>
      </c>
      <c r="I62" s="61">
        <v>1027</v>
      </c>
      <c r="J62" s="61">
        <v>1466</v>
      </c>
    </row>
    <row r="63" spans="1:10" x14ac:dyDescent="0.2">
      <c r="A63" s="19" t="s">
        <v>35</v>
      </c>
      <c r="B63" s="61">
        <v>14261</v>
      </c>
      <c r="C63" s="61">
        <v>1712</v>
      </c>
      <c r="D63" s="61">
        <v>6014</v>
      </c>
      <c r="E63" s="61"/>
      <c r="F63" s="61">
        <v>6535</v>
      </c>
      <c r="G63" s="61">
        <v>2911</v>
      </c>
      <c r="H63" s="61">
        <v>2485</v>
      </c>
      <c r="I63" s="61">
        <v>800</v>
      </c>
      <c r="J63" s="61">
        <v>339</v>
      </c>
    </row>
    <row r="64" spans="1:10" x14ac:dyDescent="0.2">
      <c r="A64" s="19" t="s">
        <v>36</v>
      </c>
      <c r="B64" s="61">
        <v>35423</v>
      </c>
      <c r="C64" s="61">
        <v>4401</v>
      </c>
      <c r="D64" s="61">
        <v>15074</v>
      </c>
      <c r="E64" s="61"/>
      <c r="F64" s="61">
        <v>15948</v>
      </c>
      <c r="G64" s="61">
        <v>7941</v>
      </c>
      <c r="H64" s="61">
        <v>3686</v>
      </c>
      <c r="I64" s="61">
        <v>3322</v>
      </c>
      <c r="J64" s="61">
        <v>999</v>
      </c>
    </row>
    <row r="65" spans="1:10" x14ac:dyDescent="0.2">
      <c r="A65" s="19" t="s">
        <v>53</v>
      </c>
      <c r="B65" s="61">
        <v>7829</v>
      </c>
      <c r="C65" s="61">
        <v>1091</v>
      </c>
      <c r="D65" s="61">
        <v>3643</v>
      </c>
      <c r="E65" s="61"/>
      <c r="F65" s="61">
        <v>3095</v>
      </c>
      <c r="G65" s="61">
        <v>1556</v>
      </c>
      <c r="H65" s="61">
        <v>1199</v>
      </c>
      <c r="I65" s="61"/>
      <c r="J65" s="61">
        <v>340</v>
      </c>
    </row>
    <row r="66" spans="1:10" x14ac:dyDescent="0.2">
      <c r="A66" s="19" t="s">
        <v>28</v>
      </c>
      <c r="B66" s="61">
        <v>91288</v>
      </c>
      <c r="C66" s="61">
        <v>13085</v>
      </c>
      <c r="D66" s="61">
        <v>40683</v>
      </c>
      <c r="E66" s="61"/>
      <c r="F66" s="61">
        <v>37520</v>
      </c>
      <c r="G66" s="61">
        <v>24096</v>
      </c>
      <c r="H66" s="61">
        <v>8763</v>
      </c>
      <c r="I66" s="61">
        <v>2828</v>
      </c>
      <c r="J66" s="61">
        <v>1833</v>
      </c>
    </row>
    <row r="67" spans="1:10" x14ac:dyDescent="0.2">
      <c r="A67" s="19" t="s">
        <v>37</v>
      </c>
      <c r="B67" s="61">
        <v>42209</v>
      </c>
      <c r="C67" s="61">
        <v>5805</v>
      </c>
      <c r="D67" s="61">
        <v>18776</v>
      </c>
      <c r="E67" s="61"/>
      <c r="F67" s="61">
        <v>17628</v>
      </c>
      <c r="G67" s="61">
        <v>10518</v>
      </c>
      <c r="H67" s="61">
        <v>3922</v>
      </c>
      <c r="I67" s="61">
        <v>2614</v>
      </c>
      <c r="J67" s="61">
        <v>574</v>
      </c>
    </row>
    <row r="68" spans="1:10" x14ac:dyDescent="0.2">
      <c r="A68" s="19" t="s">
        <v>38</v>
      </c>
      <c r="B68" s="61">
        <v>56468</v>
      </c>
      <c r="C68" s="61">
        <v>8039</v>
      </c>
      <c r="D68" s="61">
        <v>27722</v>
      </c>
      <c r="E68" s="61"/>
      <c r="F68" s="61">
        <v>20707</v>
      </c>
      <c r="G68" s="61">
        <v>11001</v>
      </c>
      <c r="H68" s="61">
        <v>8480</v>
      </c>
      <c r="I68" s="61"/>
      <c r="J68" s="61">
        <v>1226</v>
      </c>
    </row>
    <row r="69" spans="1:10" x14ac:dyDescent="0.2">
      <c r="A69" s="19" t="s">
        <v>39</v>
      </c>
      <c r="B69" s="61">
        <v>18346</v>
      </c>
      <c r="C69" s="61">
        <v>2757</v>
      </c>
      <c r="D69" s="61">
        <v>9274</v>
      </c>
      <c r="E69" s="61"/>
      <c r="F69" s="61">
        <v>6315</v>
      </c>
      <c r="G69" s="61">
        <v>4144</v>
      </c>
      <c r="H69" s="61">
        <v>1822</v>
      </c>
      <c r="I69" s="61"/>
      <c r="J69" s="61">
        <v>349</v>
      </c>
    </row>
    <row r="70" spans="1:10" x14ac:dyDescent="0.2">
      <c r="A70" s="18" t="s">
        <v>20</v>
      </c>
      <c r="B70" s="61">
        <v>83434</v>
      </c>
      <c r="C70" s="61">
        <v>11205</v>
      </c>
      <c r="D70" s="61">
        <v>36841</v>
      </c>
      <c r="E70" s="61">
        <v>109</v>
      </c>
      <c r="F70" s="61">
        <v>35279</v>
      </c>
      <c r="G70" s="61">
        <v>21939</v>
      </c>
      <c r="H70" s="61">
        <v>7433</v>
      </c>
      <c r="I70" s="61">
        <v>4376</v>
      </c>
      <c r="J70" s="61">
        <v>1531</v>
      </c>
    </row>
    <row r="71" spans="1:10" x14ac:dyDescent="0.2">
      <c r="A71" s="19" t="s">
        <v>40</v>
      </c>
      <c r="B71" s="61">
        <v>20907</v>
      </c>
      <c r="C71" s="61">
        <v>2835</v>
      </c>
      <c r="D71" s="61">
        <v>9797</v>
      </c>
      <c r="E71" s="61"/>
      <c r="F71" s="61">
        <v>8275</v>
      </c>
      <c r="G71" s="61">
        <v>6216</v>
      </c>
      <c r="H71" s="61">
        <v>992</v>
      </c>
      <c r="I71" s="61">
        <v>794</v>
      </c>
      <c r="J71" s="61">
        <v>273</v>
      </c>
    </row>
    <row r="72" spans="1:10" x14ac:dyDescent="0.2">
      <c r="A72" s="19" t="s">
        <v>21</v>
      </c>
      <c r="B72" s="61">
        <v>77791</v>
      </c>
      <c r="C72" s="61">
        <v>10730</v>
      </c>
      <c r="D72" s="61">
        <v>34204</v>
      </c>
      <c r="E72" s="61">
        <v>109</v>
      </c>
      <c r="F72" s="61">
        <v>32748</v>
      </c>
      <c r="G72" s="61">
        <v>23537</v>
      </c>
      <c r="H72" s="61">
        <v>6296</v>
      </c>
      <c r="I72" s="61">
        <v>2253</v>
      </c>
      <c r="J72" s="61">
        <v>662</v>
      </c>
    </row>
    <row r="73" spans="1:10" x14ac:dyDescent="0.2">
      <c r="A73" s="19" t="s">
        <v>87</v>
      </c>
      <c r="B73" s="61">
        <v>18369</v>
      </c>
      <c r="C73" s="61">
        <v>2594</v>
      </c>
      <c r="D73" s="61">
        <v>8589</v>
      </c>
      <c r="E73" s="61"/>
      <c r="F73" s="61">
        <v>7186</v>
      </c>
      <c r="G73" s="61">
        <v>4200</v>
      </c>
      <c r="H73" s="61">
        <v>1108</v>
      </c>
      <c r="I73" s="61">
        <v>1676</v>
      </c>
      <c r="J73" s="61">
        <v>202</v>
      </c>
    </row>
    <row r="74" spans="1:10" x14ac:dyDescent="0.2">
      <c r="A74" s="19" t="s">
        <v>29</v>
      </c>
      <c r="B74" s="61">
        <v>29578</v>
      </c>
      <c r="C74" s="61">
        <v>3904</v>
      </c>
      <c r="D74" s="61">
        <v>13081</v>
      </c>
      <c r="E74" s="61"/>
      <c r="F74" s="61">
        <v>12593</v>
      </c>
      <c r="G74" s="61">
        <v>7719</v>
      </c>
      <c r="H74" s="61">
        <v>2446</v>
      </c>
      <c r="I74" s="61">
        <v>1910</v>
      </c>
      <c r="J74" s="61">
        <v>518</v>
      </c>
    </row>
    <row r="75" spans="1:10" x14ac:dyDescent="0.2">
      <c r="A75" s="19" t="s">
        <v>41</v>
      </c>
      <c r="B75" s="61">
        <v>17196</v>
      </c>
      <c r="C75" s="61">
        <v>2267</v>
      </c>
      <c r="D75" s="61">
        <v>7498</v>
      </c>
      <c r="E75" s="61"/>
      <c r="F75" s="61">
        <v>7431</v>
      </c>
      <c r="G75" s="61">
        <v>2863</v>
      </c>
      <c r="H75" s="61">
        <v>3072</v>
      </c>
      <c r="I75" s="61">
        <v>278</v>
      </c>
      <c r="J75" s="61">
        <v>1218</v>
      </c>
    </row>
    <row r="76" spans="1:10" x14ac:dyDescent="0.2">
      <c r="A76" s="19" t="s">
        <v>42</v>
      </c>
      <c r="B76" s="61">
        <v>24686</v>
      </c>
      <c r="C76" s="61">
        <v>3321</v>
      </c>
      <c r="D76" s="61">
        <v>11370</v>
      </c>
      <c r="E76" s="61"/>
      <c r="F76" s="61">
        <v>9995</v>
      </c>
      <c r="G76" s="61">
        <v>4785</v>
      </c>
      <c r="H76" s="61">
        <v>3560</v>
      </c>
      <c r="I76" s="61">
        <v>256</v>
      </c>
      <c r="J76" s="61">
        <v>1394</v>
      </c>
    </row>
    <row r="77" spans="1:10" x14ac:dyDescent="0.2">
      <c r="A77" s="19" t="s">
        <v>30</v>
      </c>
      <c r="B77" s="61">
        <v>15267</v>
      </c>
      <c r="C77" s="61">
        <v>2065</v>
      </c>
      <c r="D77" s="61">
        <v>6998</v>
      </c>
      <c r="E77" s="61"/>
      <c r="F77" s="61">
        <v>6204</v>
      </c>
      <c r="G77" s="61">
        <v>3282</v>
      </c>
      <c r="H77" s="61">
        <v>1742</v>
      </c>
      <c r="I77" s="61">
        <v>762</v>
      </c>
      <c r="J77" s="61">
        <v>418</v>
      </c>
    </row>
    <row r="78" spans="1:10" x14ac:dyDescent="0.2">
      <c r="A78" s="19" t="s">
        <v>31</v>
      </c>
      <c r="B78" s="61">
        <v>31409</v>
      </c>
      <c r="C78" s="61">
        <v>4441</v>
      </c>
      <c r="D78" s="61">
        <v>14541</v>
      </c>
      <c r="E78" s="61"/>
      <c r="F78" s="61">
        <v>12427</v>
      </c>
      <c r="G78" s="61">
        <v>8971</v>
      </c>
      <c r="H78" s="61">
        <v>2302</v>
      </c>
      <c r="I78" s="61">
        <v>747</v>
      </c>
      <c r="J78" s="61">
        <v>407</v>
      </c>
    </row>
    <row r="79" spans="1:10" x14ac:dyDescent="0.2">
      <c r="A79" s="19" t="s">
        <v>32</v>
      </c>
      <c r="B79" s="61">
        <v>33510</v>
      </c>
      <c r="C79" s="61">
        <v>4118</v>
      </c>
      <c r="D79" s="61">
        <v>14500</v>
      </c>
      <c r="E79" s="61"/>
      <c r="F79" s="61">
        <v>14892</v>
      </c>
      <c r="G79" s="61">
        <v>5627</v>
      </c>
      <c r="H79" s="61">
        <v>5141</v>
      </c>
      <c r="I79" s="61">
        <v>2960</v>
      </c>
      <c r="J79" s="61">
        <v>1164</v>
      </c>
    </row>
    <row r="80" spans="1:10" x14ac:dyDescent="0.2">
      <c r="A80" s="19" t="s">
        <v>54</v>
      </c>
      <c r="B80" s="61">
        <v>19379</v>
      </c>
      <c r="C80" s="61">
        <v>2435</v>
      </c>
      <c r="D80" s="61">
        <v>8215</v>
      </c>
      <c r="E80" s="61"/>
      <c r="F80" s="61">
        <v>8729</v>
      </c>
      <c r="G80" s="61">
        <v>1462</v>
      </c>
      <c r="H80" s="61">
        <v>4341</v>
      </c>
      <c r="I80" s="61">
        <v>2117</v>
      </c>
      <c r="J80" s="61">
        <v>809</v>
      </c>
    </row>
    <row r="81" spans="1:10" x14ac:dyDescent="0.2">
      <c r="A81" s="19" t="s">
        <v>43</v>
      </c>
      <c r="B81" s="61">
        <v>19821</v>
      </c>
      <c r="C81" s="61">
        <v>2540</v>
      </c>
      <c r="D81" s="61">
        <v>8920</v>
      </c>
      <c r="E81" s="61"/>
      <c r="F81" s="61">
        <v>8361</v>
      </c>
      <c r="G81" s="61">
        <v>4758</v>
      </c>
      <c r="H81" s="61">
        <v>1416</v>
      </c>
      <c r="I81" s="61">
        <v>1559</v>
      </c>
      <c r="J81" s="61">
        <v>628</v>
      </c>
    </row>
    <row r="82" spans="1:10" x14ac:dyDescent="0.2">
      <c r="A82" s="19" t="s">
        <v>44</v>
      </c>
      <c r="B82" s="61">
        <v>6895</v>
      </c>
      <c r="C82" s="61">
        <v>893</v>
      </c>
      <c r="D82" s="61">
        <v>3026</v>
      </c>
      <c r="E82" s="61"/>
      <c r="F82" s="61">
        <v>2976</v>
      </c>
      <c r="G82" s="61">
        <v>906</v>
      </c>
      <c r="H82" s="61">
        <v>1539</v>
      </c>
      <c r="I82" s="61"/>
      <c r="J82" s="61">
        <v>531</v>
      </c>
    </row>
    <row r="83" spans="1:10" x14ac:dyDescent="0.2">
      <c r="A83" s="19" t="s">
        <v>45</v>
      </c>
      <c r="B83" s="61">
        <v>55438</v>
      </c>
      <c r="C83" s="61">
        <v>8079</v>
      </c>
      <c r="D83" s="61">
        <v>26653</v>
      </c>
      <c r="E83" s="61"/>
      <c r="F83" s="61">
        <v>20706</v>
      </c>
      <c r="G83" s="61">
        <v>11003</v>
      </c>
      <c r="H83" s="61">
        <v>6136</v>
      </c>
      <c r="I83" s="61">
        <v>2387</v>
      </c>
      <c r="J83" s="61">
        <v>1180</v>
      </c>
    </row>
    <row r="84" spans="1:10" x14ac:dyDescent="0.2">
      <c r="A84" s="19" t="s">
        <v>46</v>
      </c>
      <c r="B84" s="61">
        <v>45578</v>
      </c>
      <c r="C84" s="61">
        <v>6501</v>
      </c>
      <c r="D84" s="61">
        <v>21426</v>
      </c>
      <c r="E84" s="61"/>
      <c r="F84" s="61">
        <v>17651</v>
      </c>
      <c r="G84" s="61">
        <v>10557</v>
      </c>
      <c r="H84" s="61">
        <v>4610</v>
      </c>
      <c r="I84" s="61">
        <v>2127</v>
      </c>
      <c r="J84" s="61">
        <v>357</v>
      </c>
    </row>
    <row r="85" spans="1:10" ht="13.5" thickBot="1" x14ac:dyDescent="0.25">
      <c r="A85" s="22" t="s">
        <v>47</v>
      </c>
      <c r="B85" s="61">
        <v>8161</v>
      </c>
      <c r="C85" s="72">
        <v>1182</v>
      </c>
      <c r="D85" s="72">
        <v>3871</v>
      </c>
      <c r="E85" s="72"/>
      <c r="F85" s="72">
        <v>3108</v>
      </c>
      <c r="G85" s="72">
        <v>1573</v>
      </c>
      <c r="H85" s="72">
        <v>1310</v>
      </c>
      <c r="I85" s="72">
        <v>225</v>
      </c>
      <c r="J85" s="72"/>
    </row>
  </sheetData>
  <mergeCells count="15">
    <mergeCell ref="A54:A55"/>
    <mergeCell ref="F54:J54"/>
    <mergeCell ref="A49:J49"/>
    <mergeCell ref="A50:J50"/>
    <mergeCell ref="A51:J51"/>
    <mergeCell ref="A52:J52"/>
    <mergeCell ref="A53:J53"/>
    <mergeCell ref="A40:J40"/>
    <mergeCell ref="A1:J1"/>
    <mergeCell ref="A2:J2"/>
    <mergeCell ref="A3:J3"/>
    <mergeCell ref="A4:J4"/>
    <mergeCell ref="A5:J5"/>
    <mergeCell ref="A6:A7"/>
    <mergeCell ref="F6:J6"/>
  </mergeCells>
  <hyperlinks>
    <hyperlink ref="K2" location="Contenido!A1" display="Contenido" xr:uid="{00000000-0004-0000-0F00-000000000000}"/>
  </hyperlinks>
  <printOptions horizontalCentered="1"/>
  <pageMargins left="0.19685039370078741" right="0.19685039370078741" top="0.39370078740157483" bottom="0.19685039370078741" header="0" footer="0"/>
  <pageSetup scale="85" orientation="landscape" r:id="rId1"/>
  <headerFooter scaleWithDoc="0" alignWithMargins="0"/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499984740745262"/>
  </sheetPr>
  <dimension ref="A2:I20"/>
  <sheetViews>
    <sheetView showGridLines="0" zoomScaleNormal="100" workbookViewId="0">
      <selection activeCell="I2" sqref="I2"/>
    </sheetView>
  </sheetViews>
  <sheetFormatPr baseColWidth="10" defaultRowHeight="12.75" x14ac:dyDescent="0.2"/>
  <cols>
    <col min="1" max="16384" width="11" style="54"/>
  </cols>
  <sheetData>
    <row r="2" spans="1:9" ht="15" x14ac:dyDescent="0.25">
      <c r="I2" s="102" t="s">
        <v>124</v>
      </c>
    </row>
    <row r="7" spans="1:9" ht="12.75" customHeight="1" x14ac:dyDescent="0.2">
      <c r="A7" s="161" t="s">
        <v>6</v>
      </c>
      <c r="B7" s="161"/>
      <c r="C7" s="161"/>
      <c r="D7" s="161"/>
      <c r="E7" s="161"/>
      <c r="F7" s="161"/>
      <c r="G7" s="161"/>
      <c r="H7" s="161"/>
    </row>
    <row r="8" spans="1:9" ht="12.75" customHeight="1" x14ac:dyDescent="0.2">
      <c r="A8" s="161"/>
      <c r="B8" s="161"/>
      <c r="C8" s="161"/>
      <c r="D8" s="161"/>
      <c r="E8" s="161"/>
      <c r="F8" s="161"/>
      <c r="G8" s="161"/>
      <c r="H8" s="161"/>
    </row>
    <row r="9" spans="1:9" ht="12.75" customHeight="1" x14ac:dyDescent="0.2">
      <c r="A9" s="161"/>
      <c r="B9" s="161"/>
      <c r="C9" s="161"/>
      <c r="D9" s="161"/>
      <c r="E9" s="161"/>
      <c r="F9" s="161"/>
      <c r="G9" s="161"/>
      <c r="H9" s="161"/>
    </row>
    <row r="10" spans="1:9" ht="12.75" customHeight="1" x14ac:dyDescent="0.2">
      <c r="A10" s="161"/>
      <c r="B10" s="161"/>
      <c r="C10" s="161"/>
      <c r="D10" s="161"/>
      <c r="E10" s="161"/>
      <c r="F10" s="161"/>
      <c r="G10" s="161"/>
      <c r="H10" s="161"/>
    </row>
    <row r="11" spans="1:9" ht="12.75" customHeight="1" x14ac:dyDescent="0.2">
      <c r="A11" s="161"/>
      <c r="B11" s="161"/>
      <c r="C11" s="161"/>
      <c r="D11" s="161"/>
      <c r="E11" s="161"/>
      <c r="F11" s="161"/>
      <c r="G11" s="161"/>
      <c r="H11" s="161"/>
    </row>
    <row r="12" spans="1:9" ht="12.75" customHeight="1" x14ac:dyDescent="0.2">
      <c r="A12" s="161"/>
      <c r="B12" s="161"/>
      <c r="C12" s="161"/>
      <c r="D12" s="161"/>
      <c r="E12" s="161"/>
      <c r="F12" s="161"/>
      <c r="G12" s="161"/>
      <c r="H12" s="161"/>
    </row>
    <row r="13" spans="1:9" ht="12.75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9" ht="12.75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9" ht="12.75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9" ht="12.75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2.75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2.75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x14ac:dyDescent="0.2">
      <c r="A20" s="161"/>
      <c r="B20" s="161"/>
      <c r="C20" s="161"/>
      <c r="D20" s="161"/>
      <c r="E20" s="161"/>
      <c r="F20" s="161"/>
      <c r="G20" s="161"/>
      <c r="H20" s="161"/>
    </row>
  </sheetData>
  <mergeCells count="1">
    <mergeCell ref="A7:H20"/>
  </mergeCells>
  <hyperlinks>
    <hyperlink ref="I2" location="Contenido!A1" display="Contenido" xr:uid="{00000000-0004-0000-10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59999389629810485"/>
    <pageSetUpPr fitToPage="1"/>
  </sheetPr>
  <dimension ref="A1:AF6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45" customWidth="1"/>
    <col min="2" max="4" width="6.125" style="82" bestFit="1" customWidth="1"/>
    <col min="5" max="5" width="1.25" style="82" customWidth="1"/>
    <col min="6" max="8" width="5.375" style="82" customWidth="1"/>
    <col min="9" max="9" width="1.25" style="82" customWidth="1"/>
    <col min="10" max="12" width="5.375" style="82" customWidth="1"/>
    <col min="13" max="13" width="1.25" style="82" customWidth="1"/>
    <col min="14" max="16" width="5.375" style="82" customWidth="1"/>
    <col min="17" max="17" width="1.25" style="82" customWidth="1"/>
    <col min="18" max="20" width="5.375" style="82" customWidth="1"/>
    <col min="21" max="21" width="1.25" style="82" customWidth="1"/>
    <col min="22" max="24" width="5.375" style="82" customWidth="1"/>
    <col min="25" max="25" width="1.25" style="82" customWidth="1"/>
    <col min="26" max="28" width="5.375" style="82" customWidth="1"/>
    <col min="29" max="29" width="9.5" style="1" customWidth="1"/>
    <col min="30" max="16384" width="11" style="43"/>
  </cols>
  <sheetData>
    <row r="1" spans="1:29" ht="15" customHeight="1" x14ac:dyDescent="0.25">
      <c r="A1" s="174" t="s">
        <v>139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</row>
    <row r="2" spans="1:29" ht="15" customHeight="1" x14ac:dyDescent="0.25">
      <c r="A2" s="175" t="s">
        <v>149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02" t="s">
        <v>124</v>
      </c>
    </row>
    <row r="3" spans="1:29" ht="15" x14ac:dyDescent="0.25">
      <c r="A3" s="175" t="s">
        <v>98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</row>
    <row r="4" spans="1:29" ht="15" x14ac:dyDescent="0.25">
      <c r="A4" s="174" t="s">
        <v>80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spans="1:29" s="75" customFormat="1" ht="17.25" customHeight="1" x14ac:dyDescent="0.15">
      <c r="A5" s="176" t="s">
        <v>97</v>
      </c>
      <c r="B5" s="173" t="s">
        <v>0</v>
      </c>
      <c r="C5" s="173"/>
      <c r="D5" s="173"/>
      <c r="E5" s="124"/>
      <c r="F5" s="173" t="s">
        <v>112</v>
      </c>
      <c r="G5" s="173"/>
      <c r="H5" s="173"/>
      <c r="I5" s="124"/>
      <c r="J5" s="173" t="s">
        <v>113</v>
      </c>
      <c r="K5" s="173"/>
      <c r="L5" s="173"/>
      <c r="M5" s="124"/>
      <c r="N5" s="173" t="s">
        <v>114</v>
      </c>
      <c r="O5" s="173"/>
      <c r="P5" s="173"/>
      <c r="Q5" s="124"/>
      <c r="R5" s="173" t="s">
        <v>115</v>
      </c>
      <c r="S5" s="173"/>
      <c r="T5" s="173"/>
      <c r="U5" s="124"/>
      <c r="V5" s="173" t="s">
        <v>116</v>
      </c>
      <c r="W5" s="173"/>
      <c r="X5" s="173"/>
      <c r="Y5" s="124"/>
      <c r="Z5" s="173" t="s">
        <v>117</v>
      </c>
      <c r="AA5" s="173"/>
      <c r="AB5" s="173"/>
      <c r="AC5" s="35"/>
    </row>
    <row r="6" spans="1:29" s="75" customFormat="1" ht="27.75" customHeight="1" x14ac:dyDescent="0.15">
      <c r="A6" s="176"/>
      <c r="B6" s="125" t="s">
        <v>0</v>
      </c>
      <c r="C6" s="125" t="s">
        <v>9</v>
      </c>
      <c r="D6" s="125" t="s">
        <v>10</v>
      </c>
      <c r="E6" s="126"/>
      <c r="F6" s="125" t="s">
        <v>0</v>
      </c>
      <c r="G6" s="125" t="s">
        <v>9</v>
      </c>
      <c r="H6" s="125" t="s">
        <v>10</v>
      </c>
      <c r="I6" s="125"/>
      <c r="J6" s="125" t="s">
        <v>0</v>
      </c>
      <c r="K6" s="125" t="s">
        <v>9</v>
      </c>
      <c r="L6" s="125" t="s">
        <v>10</v>
      </c>
      <c r="M6" s="126"/>
      <c r="N6" s="125" t="s">
        <v>0</v>
      </c>
      <c r="O6" s="125" t="s">
        <v>9</v>
      </c>
      <c r="P6" s="125" t="s">
        <v>10</v>
      </c>
      <c r="Q6" s="126"/>
      <c r="R6" s="125" t="s">
        <v>0</v>
      </c>
      <c r="S6" s="125" t="s">
        <v>9</v>
      </c>
      <c r="T6" s="125" t="s">
        <v>10</v>
      </c>
      <c r="U6" s="126"/>
      <c r="V6" s="125" t="s">
        <v>0</v>
      </c>
      <c r="W6" s="125" t="s">
        <v>9</v>
      </c>
      <c r="X6" s="125" t="s">
        <v>10</v>
      </c>
      <c r="Y6" s="126"/>
      <c r="Z6" s="125" t="s">
        <v>0</v>
      </c>
      <c r="AA6" s="125" t="s">
        <v>9</v>
      </c>
      <c r="AB6" s="125" t="s">
        <v>10</v>
      </c>
      <c r="AC6" s="35"/>
    </row>
    <row r="7" spans="1:29" s="46" customFormat="1" x14ac:dyDescent="0.2">
      <c r="A7" s="4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1"/>
    </row>
    <row r="8" spans="1:29" s="46" customFormat="1" x14ac:dyDescent="0.2">
      <c r="A8" s="177" t="s">
        <v>101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"/>
    </row>
    <row r="9" spans="1:29" s="94" customFormat="1" x14ac:dyDescent="0.2">
      <c r="A9" s="47" t="s">
        <v>0</v>
      </c>
      <c r="B9" s="93">
        <f>SUM(B10:B12)</f>
        <v>230</v>
      </c>
      <c r="C9" s="93">
        <f t="shared" ref="C9:D9" si="0">SUM(C10:C12)</f>
        <v>65</v>
      </c>
      <c r="D9" s="93">
        <f t="shared" si="0"/>
        <v>165</v>
      </c>
      <c r="E9" s="93"/>
      <c r="F9" s="93">
        <f>SUM(F10:F12)</f>
        <v>-135</v>
      </c>
      <c r="G9" s="93">
        <f t="shared" ref="G9:H9" si="1">SUM(G10:G12)</f>
        <v>-108</v>
      </c>
      <c r="H9" s="93">
        <f t="shared" si="1"/>
        <v>-27</v>
      </c>
      <c r="I9" s="93"/>
      <c r="J9" s="93">
        <f t="shared" ref="J9:L9" si="2">SUM(J10:J12)</f>
        <v>58</v>
      </c>
      <c r="K9" s="93">
        <f t="shared" si="2"/>
        <v>64</v>
      </c>
      <c r="L9" s="93">
        <f t="shared" si="2"/>
        <v>-6</v>
      </c>
      <c r="M9" s="93"/>
      <c r="N9" s="93">
        <f t="shared" ref="N9:P9" si="3">SUM(N10:N12)</f>
        <v>150</v>
      </c>
      <c r="O9" s="93">
        <f t="shared" si="3"/>
        <v>25</v>
      </c>
      <c r="P9" s="93">
        <f t="shared" si="3"/>
        <v>125</v>
      </c>
      <c r="Q9" s="93"/>
      <c r="R9" s="93">
        <f t="shared" ref="R9" si="4">SUM(R10:R12)</f>
        <v>-3</v>
      </c>
      <c r="S9" s="93">
        <f t="shared" ref="S9" si="5">SUM(S10:S12)</f>
        <v>43</v>
      </c>
      <c r="T9" s="93">
        <f t="shared" ref="T9" si="6">SUM(T10:T12)</f>
        <v>-46</v>
      </c>
      <c r="U9" s="93"/>
      <c r="V9" s="93">
        <f t="shared" ref="V9:X9" si="7">SUM(V10:V12)</f>
        <v>30</v>
      </c>
      <c r="W9" s="93">
        <f t="shared" si="7"/>
        <v>38</v>
      </c>
      <c r="X9" s="93">
        <f t="shared" si="7"/>
        <v>-8</v>
      </c>
      <c r="Y9" s="93"/>
      <c r="Z9" s="93">
        <f t="shared" ref="Z9:AA9" si="8">SUM(Z10:Z12)</f>
        <v>130</v>
      </c>
      <c r="AA9" s="93">
        <f t="shared" si="8"/>
        <v>3</v>
      </c>
      <c r="AB9" s="93">
        <f>SUM(AB10:AB12)</f>
        <v>127</v>
      </c>
      <c r="AC9" s="44"/>
    </row>
    <row r="10" spans="1:29" x14ac:dyDescent="0.2">
      <c r="A10" s="49" t="s">
        <v>1</v>
      </c>
      <c r="B10" s="82">
        <f>+F10+J10+N10+R10+V10+Z10</f>
        <v>652</v>
      </c>
      <c r="C10" s="82">
        <f>+G10+K10+O10+S10+W10+AA10</f>
        <v>286</v>
      </c>
      <c r="D10" s="82">
        <f>+B10-C10</f>
        <v>366</v>
      </c>
      <c r="E10" s="81"/>
      <c r="F10" s="81">
        <f>+F15+F20</f>
        <v>-48</v>
      </c>
      <c r="G10" s="81">
        <f t="shared" ref="G10" si="9">+G15+G20</f>
        <v>-65</v>
      </c>
      <c r="H10" s="81">
        <f>+F10-G10</f>
        <v>17</v>
      </c>
      <c r="I10" s="81"/>
      <c r="J10" s="81">
        <f>+J15+J20</f>
        <v>106</v>
      </c>
      <c r="K10" s="81">
        <f t="shared" ref="K10:L10" si="10">+K15+K20</f>
        <v>90</v>
      </c>
      <c r="L10" s="81">
        <f t="shared" si="10"/>
        <v>16</v>
      </c>
      <c r="M10" s="81"/>
      <c r="N10" s="81">
        <f>+N15+N20</f>
        <v>229</v>
      </c>
      <c r="O10" s="81">
        <f t="shared" ref="O10:P10" si="11">+O15+O20</f>
        <v>80</v>
      </c>
      <c r="P10" s="81">
        <f t="shared" si="11"/>
        <v>149</v>
      </c>
      <c r="Q10" s="81"/>
      <c r="R10" s="81">
        <f>+R15+R20</f>
        <v>107</v>
      </c>
      <c r="S10" s="81">
        <f t="shared" ref="S10:T10" si="12">+S15+S20</f>
        <v>75</v>
      </c>
      <c r="T10" s="81">
        <f t="shared" si="12"/>
        <v>32</v>
      </c>
      <c r="U10" s="81"/>
      <c r="V10" s="81">
        <f>+V15+V20</f>
        <v>79</v>
      </c>
      <c r="W10" s="81">
        <f t="shared" ref="W10:X10" si="13">+W15+W20</f>
        <v>68</v>
      </c>
      <c r="X10" s="81">
        <f t="shared" si="13"/>
        <v>11</v>
      </c>
      <c r="Y10" s="81"/>
      <c r="Z10" s="81">
        <f>+Z15+Z20</f>
        <v>179</v>
      </c>
      <c r="AA10" s="81">
        <f t="shared" ref="AA10:AB10" si="14">+AA15+AA20</f>
        <v>38</v>
      </c>
      <c r="AB10" s="81">
        <f t="shared" si="14"/>
        <v>141</v>
      </c>
    </row>
    <row r="11" spans="1:29" x14ac:dyDescent="0.2">
      <c r="A11" s="49" t="s">
        <v>2</v>
      </c>
      <c r="B11" s="82">
        <f t="shared" ref="B11:B12" si="15">+F11+J11+N11+R11+V11+Z11</f>
        <v>-479</v>
      </c>
      <c r="C11" s="82">
        <f t="shared" ref="C11:C12" si="16">+G11+K11+O11+S11+W11+AA11</f>
        <v>-247</v>
      </c>
      <c r="D11" s="82">
        <f t="shared" ref="D11:D12" si="17">+B11-C11</f>
        <v>-232</v>
      </c>
      <c r="E11" s="81"/>
      <c r="F11" s="81">
        <f t="shared" ref="F11:G11" si="18">+F16+F21</f>
        <v>-103</v>
      </c>
      <c r="G11" s="81">
        <f t="shared" si="18"/>
        <v>-52</v>
      </c>
      <c r="H11" s="81">
        <f t="shared" ref="H11:H12" si="19">+F11-G11</f>
        <v>-51</v>
      </c>
      <c r="I11" s="81"/>
      <c r="J11" s="81">
        <f t="shared" ref="J11:AB11" si="20">+J16+J21</f>
        <v>-60</v>
      </c>
      <c r="K11" s="81">
        <f t="shared" si="20"/>
        <v>-33</v>
      </c>
      <c r="L11" s="81">
        <f t="shared" si="20"/>
        <v>-27</v>
      </c>
      <c r="M11" s="81"/>
      <c r="N11" s="81">
        <f t="shared" si="20"/>
        <v>-94</v>
      </c>
      <c r="O11" s="81">
        <f t="shared" si="20"/>
        <v>-61</v>
      </c>
      <c r="P11" s="81">
        <f t="shared" si="20"/>
        <v>-33</v>
      </c>
      <c r="Q11" s="81"/>
      <c r="R11" s="81">
        <f t="shared" ref="R11:T11" si="21">+R16+R21</f>
        <v>-109</v>
      </c>
      <c r="S11" s="81">
        <f t="shared" si="21"/>
        <v>-29</v>
      </c>
      <c r="T11" s="81">
        <f t="shared" si="21"/>
        <v>-80</v>
      </c>
      <c r="U11" s="81"/>
      <c r="V11" s="81">
        <f t="shared" si="20"/>
        <v>-62</v>
      </c>
      <c r="W11" s="81">
        <f t="shared" si="20"/>
        <v>-37</v>
      </c>
      <c r="X11" s="81">
        <f t="shared" si="20"/>
        <v>-25</v>
      </c>
      <c r="Y11" s="81"/>
      <c r="Z11" s="81">
        <f t="shared" si="20"/>
        <v>-51</v>
      </c>
      <c r="AA11" s="81">
        <f t="shared" si="20"/>
        <v>-35</v>
      </c>
      <c r="AB11" s="81">
        <f t="shared" si="20"/>
        <v>-16</v>
      </c>
    </row>
    <row r="12" spans="1:29" x14ac:dyDescent="0.2">
      <c r="A12" s="49" t="s">
        <v>81</v>
      </c>
      <c r="B12" s="82">
        <f t="shared" si="15"/>
        <v>57</v>
      </c>
      <c r="C12" s="82">
        <f t="shared" si="16"/>
        <v>26</v>
      </c>
      <c r="D12" s="82">
        <f t="shared" si="17"/>
        <v>31</v>
      </c>
      <c r="E12" s="81"/>
      <c r="F12" s="81">
        <f>+F17</f>
        <v>16</v>
      </c>
      <c r="G12" s="81">
        <f t="shared" ref="G12" si="22">+G17</f>
        <v>9</v>
      </c>
      <c r="H12" s="81">
        <f t="shared" si="19"/>
        <v>7</v>
      </c>
      <c r="I12" s="81"/>
      <c r="J12" s="81">
        <f>+J17</f>
        <v>12</v>
      </c>
      <c r="K12" s="81">
        <f t="shared" ref="K12:L12" si="23">+K17</f>
        <v>7</v>
      </c>
      <c r="L12" s="81">
        <f t="shared" si="23"/>
        <v>5</v>
      </c>
      <c r="M12" s="81"/>
      <c r="N12" s="81">
        <f>+N17</f>
        <v>15</v>
      </c>
      <c r="O12" s="81">
        <f t="shared" ref="O12:P12" si="24">+O17</f>
        <v>6</v>
      </c>
      <c r="P12" s="81">
        <f t="shared" si="24"/>
        <v>9</v>
      </c>
      <c r="Q12" s="81"/>
      <c r="R12" s="81">
        <f>+R17</f>
        <v>-1</v>
      </c>
      <c r="S12" s="81">
        <f t="shared" ref="S12:T12" si="25">+S17</f>
        <v>-3</v>
      </c>
      <c r="T12" s="81">
        <f t="shared" si="25"/>
        <v>2</v>
      </c>
      <c r="U12" s="81"/>
      <c r="V12" s="81">
        <f>+V17</f>
        <v>13</v>
      </c>
      <c r="W12" s="81">
        <f t="shared" ref="W12:X12" si="26">+W17</f>
        <v>7</v>
      </c>
      <c r="X12" s="81">
        <f t="shared" si="26"/>
        <v>6</v>
      </c>
      <c r="Y12" s="81"/>
      <c r="Z12" s="81">
        <f>+Z17</f>
        <v>2</v>
      </c>
      <c r="AA12" s="81">
        <f t="shared" ref="AA12:AB12" si="27">+AA17</f>
        <v>0</v>
      </c>
      <c r="AB12" s="81">
        <f t="shared" si="27"/>
        <v>2</v>
      </c>
    </row>
    <row r="13" spans="1:29" x14ac:dyDescent="0.2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9" s="94" customFormat="1" x14ac:dyDescent="0.2">
      <c r="A14" s="47" t="s">
        <v>83</v>
      </c>
      <c r="B14" s="93">
        <f>SUM(B15:B17)</f>
        <v>614</v>
      </c>
      <c r="C14" s="93">
        <f t="shared" ref="C14:D14" si="28">SUM(C15:C17)</f>
        <v>269</v>
      </c>
      <c r="D14" s="93">
        <f t="shared" si="28"/>
        <v>345</v>
      </c>
      <c r="E14" s="93"/>
      <c r="F14" s="93">
        <f>SUM(F15:F17)</f>
        <v>6</v>
      </c>
      <c r="G14" s="93">
        <f t="shared" ref="G14:H14" si="29">SUM(G15:G17)</f>
        <v>-46</v>
      </c>
      <c r="H14" s="93">
        <f t="shared" si="29"/>
        <v>52</v>
      </c>
      <c r="I14" s="93"/>
      <c r="J14" s="93">
        <f>SUM(J15:J17)</f>
        <v>95</v>
      </c>
      <c r="K14" s="93">
        <f t="shared" ref="K14" si="30">SUM(K15:K17)</f>
        <v>103</v>
      </c>
      <c r="L14" s="93">
        <f t="shared" ref="L14" si="31">SUM(L15:L17)</f>
        <v>-8</v>
      </c>
      <c r="M14" s="93"/>
      <c r="N14" s="93">
        <f>SUM(N15:N17)</f>
        <v>206</v>
      </c>
      <c r="O14" s="93">
        <f t="shared" ref="O14" si="32">SUM(O15:O17)</f>
        <v>59</v>
      </c>
      <c r="P14" s="93">
        <f t="shared" ref="P14" si="33">SUM(P15:P17)</f>
        <v>147</v>
      </c>
      <c r="Q14" s="93"/>
      <c r="R14" s="93">
        <f>SUM(R15:R17)</f>
        <v>65</v>
      </c>
      <c r="S14" s="93">
        <f t="shared" ref="S14" si="34">SUM(S15:S17)</f>
        <v>37</v>
      </c>
      <c r="T14" s="93">
        <f t="shared" ref="T14" si="35">SUM(T15:T17)</f>
        <v>28</v>
      </c>
      <c r="U14" s="93"/>
      <c r="V14" s="93">
        <f>SUM(V15:V17)</f>
        <v>86</v>
      </c>
      <c r="W14" s="93">
        <f t="shared" ref="W14" si="36">SUM(W15:W17)</f>
        <v>54</v>
      </c>
      <c r="X14" s="93">
        <f t="shared" ref="X14" si="37">SUM(X15:X17)</f>
        <v>32</v>
      </c>
      <c r="Y14" s="93"/>
      <c r="Z14" s="93">
        <f>SUM(Z15:Z17)</f>
        <v>156</v>
      </c>
      <c r="AA14" s="93">
        <f t="shared" ref="AA14" si="38">SUM(AA15:AA17)</f>
        <v>62</v>
      </c>
      <c r="AB14" s="93">
        <f t="shared" ref="AB14" si="39">SUM(AB15:AB17)</f>
        <v>94</v>
      </c>
      <c r="AC14" s="44"/>
    </row>
    <row r="15" spans="1:29" x14ac:dyDescent="0.2">
      <c r="A15" s="49" t="s">
        <v>1</v>
      </c>
      <c r="B15" s="82">
        <f>+F15+J15+N15+R15+V15+Z15</f>
        <v>992</v>
      </c>
      <c r="C15" s="82">
        <f>+G15+K15+O15+S15+W15+AA15</f>
        <v>467</v>
      </c>
      <c r="D15" s="82">
        <f t="shared" ref="D15:D17" si="40">+B15-C15</f>
        <v>525</v>
      </c>
      <c r="E15" s="83"/>
      <c r="F15" s="83">
        <v>89</v>
      </c>
      <c r="G15" s="83">
        <v>-4</v>
      </c>
      <c r="H15" s="81">
        <f>+F15-G15</f>
        <v>93</v>
      </c>
      <c r="I15" s="83"/>
      <c r="J15" s="81">
        <v>137</v>
      </c>
      <c r="K15" s="81">
        <v>125</v>
      </c>
      <c r="L15" s="81">
        <f>+J15-K15</f>
        <v>12</v>
      </c>
      <c r="M15" s="81"/>
      <c r="N15" s="81">
        <v>275</v>
      </c>
      <c r="O15" s="81">
        <v>107</v>
      </c>
      <c r="P15" s="81">
        <f>+N15-O15</f>
        <v>168</v>
      </c>
      <c r="Q15" s="81"/>
      <c r="R15" s="81">
        <v>161</v>
      </c>
      <c r="S15" s="81">
        <v>64</v>
      </c>
      <c r="T15" s="81">
        <f>+R15-S15</f>
        <v>97</v>
      </c>
      <c r="U15" s="81"/>
      <c r="V15" s="81">
        <v>127</v>
      </c>
      <c r="W15" s="81">
        <v>81</v>
      </c>
      <c r="X15" s="81">
        <f>+V15-W15</f>
        <v>46</v>
      </c>
      <c r="Y15" s="81"/>
      <c r="Z15" s="81">
        <v>203</v>
      </c>
      <c r="AA15" s="81">
        <v>94</v>
      </c>
      <c r="AB15" s="81">
        <f>+Z15-AA15</f>
        <v>109</v>
      </c>
    </row>
    <row r="16" spans="1:29" x14ac:dyDescent="0.2">
      <c r="A16" s="49" t="s">
        <v>2</v>
      </c>
      <c r="B16" s="82">
        <f t="shared" ref="B16:B17" si="41">+F16+J16+N16+R16+V16+Z16</f>
        <v>-435</v>
      </c>
      <c r="C16" s="82">
        <f t="shared" ref="C16:C17" si="42">+G16+K16+O16+S16+W16+AA16</f>
        <v>-224</v>
      </c>
      <c r="D16" s="82">
        <f t="shared" si="40"/>
        <v>-211</v>
      </c>
      <c r="E16" s="83"/>
      <c r="F16" s="83">
        <v>-99</v>
      </c>
      <c r="G16" s="83">
        <v>-51</v>
      </c>
      <c r="H16" s="81">
        <f t="shared" ref="H16:H17" si="43">+F16-G16</f>
        <v>-48</v>
      </c>
      <c r="I16" s="83"/>
      <c r="J16" s="83">
        <v>-54</v>
      </c>
      <c r="K16" s="83">
        <v>-29</v>
      </c>
      <c r="L16" s="81">
        <f t="shared" ref="L16:L17" si="44">+J16-K16</f>
        <v>-25</v>
      </c>
      <c r="M16" s="83"/>
      <c r="N16" s="83">
        <v>-84</v>
      </c>
      <c r="O16" s="83">
        <v>-54</v>
      </c>
      <c r="P16" s="81">
        <f t="shared" ref="P16:P17" si="45">+N16-O16</f>
        <v>-30</v>
      </c>
      <c r="Q16" s="83"/>
      <c r="R16" s="83">
        <v>-95</v>
      </c>
      <c r="S16" s="83">
        <v>-24</v>
      </c>
      <c r="T16" s="81">
        <f t="shared" ref="T16:T17" si="46">+R16-S16</f>
        <v>-71</v>
      </c>
      <c r="U16" s="83"/>
      <c r="V16" s="83">
        <v>-54</v>
      </c>
      <c r="W16" s="83">
        <v>-34</v>
      </c>
      <c r="X16" s="81">
        <f t="shared" ref="X16:X17" si="47">+V16-W16</f>
        <v>-20</v>
      </c>
      <c r="Y16" s="83"/>
      <c r="Z16" s="83">
        <v>-49</v>
      </c>
      <c r="AA16" s="83">
        <v>-32</v>
      </c>
      <c r="AB16" s="81">
        <f t="shared" ref="AB16:AB17" si="48">+Z16-AA16</f>
        <v>-17</v>
      </c>
    </row>
    <row r="17" spans="1:29" x14ac:dyDescent="0.2">
      <c r="A17" s="49" t="s">
        <v>81</v>
      </c>
      <c r="B17" s="82">
        <f t="shared" si="41"/>
        <v>57</v>
      </c>
      <c r="C17" s="82">
        <f t="shared" si="42"/>
        <v>26</v>
      </c>
      <c r="D17" s="82">
        <f t="shared" si="40"/>
        <v>31</v>
      </c>
      <c r="E17" s="83"/>
      <c r="F17" s="83">
        <v>16</v>
      </c>
      <c r="G17" s="83">
        <v>9</v>
      </c>
      <c r="H17" s="81">
        <f t="shared" si="43"/>
        <v>7</v>
      </c>
      <c r="I17" s="83"/>
      <c r="J17" s="83">
        <v>12</v>
      </c>
      <c r="K17" s="83">
        <v>7</v>
      </c>
      <c r="L17" s="81">
        <f t="shared" si="44"/>
        <v>5</v>
      </c>
      <c r="M17" s="83"/>
      <c r="N17" s="83">
        <v>15</v>
      </c>
      <c r="O17" s="83">
        <v>6</v>
      </c>
      <c r="P17" s="81">
        <f t="shared" si="45"/>
        <v>9</v>
      </c>
      <c r="Q17" s="83"/>
      <c r="R17" s="83">
        <v>-1</v>
      </c>
      <c r="S17" s="83">
        <v>-3</v>
      </c>
      <c r="T17" s="81">
        <f t="shared" si="46"/>
        <v>2</v>
      </c>
      <c r="U17" s="83"/>
      <c r="V17" s="83">
        <v>13</v>
      </c>
      <c r="W17" s="83">
        <v>7</v>
      </c>
      <c r="X17" s="81">
        <f t="shared" si="47"/>
        <v>6</v>
      </c>
      <c r="Y17" s="83"/>
      <c r="Z17" s="83">
        <v>2</v>
      </c>
      <c r="AA17" s="83"/>
      <c r="AB17" s="81">
        <f t="shared" si="48"/>
        <v>2</v>
      </c>
    </row>
    <row r="18" spans="1:29" x14ac:dyDescent="0.2"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</row>
    <row r="19" spans="1:29" s="94" customFormat="1" x14ac:dyDescent="0.2">
      <c r="A19" s="48" t="s">
        <v>82</v>
      </c>
      <c r="B19" s="93">
        <f>SUM(B20:B22)</f>
        <v>-384</v>
      </c>
      <c r="C19" s="93">
        <f t="shared" ref="C19:D19" si="49">SUM(C20:C22)</f>
        <v>-204</v>
      </c>
      <c r="D19" s="93">
        <f t="shared" si="49"/>
        <v>-180</v>
      </c>
      <c r="E19" s="93"/>
      <c r="F19" s="93">
        <f>SUM(F20:F22)</f>
        <v>-141</v>
      </c>
      <c r="G19" s="93">
        <f t="shared" ref="G19:H19" si="50">SUM(G20:G22)</f>
        <v>-62</v>
      </c>
      <c r="H19" s="93">
        <f t="shared" si="50"/>
        <v>-79</v>
      </c>
      <c r="I19" s="93"/>
      <c r="J19" s="93">
        <f>SUM(J20:J22)</f>
        <v>-37</v>
      </c>
      <c r="K19" s="93">
        <f t="shared" ref="K19:L19" si="51">SUM(K20:K22)</f>
        <v>-39</v>
      </c>
      <c r="L19" s="93">
        <f t="shared" si="51"/>
        <v>2</v>
      </c>
      <c r="M19" s="93"/>
      <c r="N19" s="93">
        <f>SUM(N20:N22)</f>
        <v>-56</v>
      </c>
      <c r="O19" s="93">
        <f t="shared" ref="O19:P19" si="52">SUM(O20:O22)</f>
        <v>-34</v>
      </c>
      <c r="P19" s="93">
        <f t="shared" si="52"/>
        <v>-22</v>
      </c>
      <c r="Q19" s="93"/>
      <c r="R19" s="93">
        <f>SUM(R20:R22)</f>
        <v>-68</v>
      </c>
      <c r="S19" s="93">
        <f t="shared" ref="S19:T19" si="53">SUM(S20:S22)</f>
        <v>6</v>
      </c>
      <c r="T19" s="93">
        <f t="shared" si="53"/>
        <v>-74</v>
      </c>
      <c r="U19" s="93"/>
      <c r="V19" s="93">
        <f>SUM(V20:V22)</f>
        <v>-56</v>
      </c>
      <c r="W19" s="93">
        <f t="shared" ref="W19:X19" si="54">SUM(W20:W22)</f>
        <v>-16</v>
      </c>
      <c r="X19" s="93">
        <f t="shared" si="54"/>
        <v>-40</v>
      </c>
      <c r="Y19" s="93"/>
      <c r="Z19" s="93">
        <f>SUM(Z20:Z22)</f>
        <v>-26</v>
      </c>
      <c r="AA19" s="93">
        <f t="shared" ref="AA19:AB19" si="55">SUM(AA20:AA22)</f>
        <v>-59</v>
      </c>
      <c r="AB19" s="93">
        <f t="shared" si="55"/>
        <v>33</v>
      </c>
      <c r="AC19" s="44"/>
    </row>
    <row r="20" spans="1:29" x14ac:dyDescent="0.2">
      <c r="A20" s="49" t="s">
        <v>1</v>
      </c>
      <c r="B20" s="82">
        <f>+F20+J20+N20+R20+V20+Z20</f>
        <v>-340</v>
      </c>
      <c r="C20" s="82">
        <f>+G20+K20+O20+S20+W20+AA20</f>
        <v>-181</v>
      </c>
      <c r="D20" s="82">
        <f t="shared" ref="D20:D21" si="56">+B20-C20</f>
        <v>-159</v>
      </c>
      <c r="E20" s="83"/>
      <c r="F20" s="83">
        <v>-137</v>
      </c>
      <c r="G20" s="83">
        <v>-61</v>
      </c>
      <c r="H20" s="81">
        <f>+F20-G20</f>
        <v>-76</v>
      </c>
      <c r="I20" s="83"/>
      <c r="J20" s="83">
        <v>-31</v>
      </c>
      <c r="K20" s="83">
        <v>-35</v>
      </c>
      <c r="L20" s="81">
        <f>+J20-K20</f>
        <v>4</v>
      </c>
      <c r="M20" s="83"/>
      <c r="N20" s="83">
        <v>-46</v>
      </c>
      <c r="O20" s="83">
        <v>-27</v>
      </c>
      <c r="P20" s="81">
        <f>+N20-O20</f>
        <v>-19</v>
      </c>
      <c r="Q20" s="83"/>
      <c r="R20" s="83">
        <v>-54</v>
      </c>
      <c r="S20" s="83">
        <v>11</v>
      </c>
      <c r="T20" s="81">
        <f>+R20-S20</f>
        <v>-65</v>
      </c>
      <c r="U20" s="83"/>
      <c r="V20" s="83">
        <v>-48</v>
      </c>
      <c r="W20" s="83">
        <v>-13</v>
      </c>
      <c r="X20" s="81">
        <f>+V20-W20</f>
        <v>-35</v>
      </c>
      <c r="Y20" s="83"/>
      <c r="Z20" s="83">
        <v>-24</v>
      </c>
      <c r="AA20" s="83">
        <v>-56</v>
      </c>
      <c r="AB20" s="81">
        <f>+Z20-AA20</f>
        <v>32</v>
      </c>
    </row>
    <row r="21" spans="1:29" x14ac:dyDescent="0.2">
      <c r="A21" s="49" t="s">
        <v>2</v>
      </c>
      <c r="B21" s="82">
        <f t="shared" ref="B21" si="57">+F21+J21+N21+R21+V21+Z21</f>
        <v>-44</v>
      </c>
      <c r="C21" s="82">
        <f t="shared" ref="C21" si="58">+G21+K21+O21+S21+W21+AA21</f>
        <v>-23</v>
      </c>
      <c r="D21" s="82">
        <f t="shared" si="56"/>
        <v>-21</v>
      </c>
      <c r="E21" s="83"/>
      <c r="F21" s="83">
        <v>-4</v>
      </c>
      <c r="G21" s="83">
        <v>-1</v>
      </c>
      <c r="H21" s="81">
        <f t="shared" ref="H21" si="59">+F21-G21</f>
        <v>-3</v>
      </c>
      <c r="I21" s="83"/>
      <c r="J21" s="83">
        <v>-6</v>
      </c>
      <c r="K21" s="83">
        <v>-4</v>
      </c>
      <c r="L21" s="81">
        <f t="shared" ref="L21" si="60">+J21-K21</f>
        <v>-2</v>
      </c>
      <c r="M21" s="83"/>
      <c r="N21" s="83">
        <v>-10</v>
      </c>
      <c r="O21" s="83">
        <v>-7</v>
      </c>
      <c r="P21" s="81">
        <f t="shared" ref="P21" si="61">+N21-O21</f>
        <v>-3</v>
      </c>
      <c r="Q21" s="83"/>
      <c r="R21" s="83">
        <v>-14</v>
      </c>
      <c r="S21" s="83">
        <v>-5</v>
      </c>
      <c r="T21" s="81">
        <f t="shared" ref="T21" si="62">+R21-S21</f>
        <v>-9</v>
      </c>
      <c r="U21" s="83"/>
      <c r="V21" s="83">
        <v>-8</v>
      </c>
      <c r="W21" s="83">
        <v>-3</v>
      </c>
      <c r="X21" s="81">
        <f t="shared" ref="X21" si="63">+V21-W21</f>
        <v>-5</v>
      </c>
      <c r="Y21" s="83"/>
      <c r="Z21" s="83">
        <v>-2</v>
      </c>
      <c r="AA21" s="83">
        <v>-3</v>
      </c>
      <c r="AB21" s="81">
        <f t="shared" ref="AB21" si="64">+Z21-AA21</f>
        <v>1</v>
      </c>
    </row>
    <row r="22" spans="1:29" x14ac:dyDescent="0.2">
      <c r="A22" s="49" t="s">
        <v>81</v>
      </c>
      <c r="B22" s="93" t="s">
        <v>8</v>
      </c>
      <c r="C22" s="93" t="s">
        <v>8</v>
      </c>
      <c r="D22" s="93" t="s">
        <v>8</v>
      </c>
      <c r="F22" s="93" t="s">
        <v>8</v>
      </c>
      <c r="G22" s="93" t="s">
        <v>8</v>
      </c>
      <c r="H22" s="93" t="s">
        <v>8</v>
      </c>
      <c r="J22" s="93" t="s">
        <v>8</v>
      </c>
      <c r="K22" s="93" t="s">
        <v>8</v>
      </c>
      <c r="L22" s="93" t="s">
        <v>8</v>
      </c>
      <c r="N22" s="93" t="s">
        <v>8</v>
      </c>
      <c r="O22" s="93" t="s">
        <v>8</v>
      </c>
      <c r="P22" s="93" t="s">
        <v>8</v>
      </c>
      <c r="R22" s="93" t="s">
        <v>8</v>
      </c>
      <c r="S22" s="93" t="s">
        <v>8</v>
      </c>
      <c r="T22" s="93" t="s">
        <v>8</v>
      </c>
      <c r="V22" s="93" t="s">
        <v>8</v>
      </c>
      <c r="W22" s="93" t="s">
        <v>8</v>
      </c>
      <c r="X22" s="93" t="s">
        <v>8</v>
      </c>
      <c r="Z22" s="93" t="s">
        <v>8</v>
      </c>
      <c r="AA22" s="93" t="s">
        <v>8</v>
      </c>
      <c r="AB22" s="93" t="s">
        <v>8</v>
      </c>
    </row>
    <row r="23" spans="1:29" ht="15" customHeight="1" x14ac:dyDescent="0.2">
      <c r="A23" s="43"/>
    </row>
    <row r="24" spans="1:29" s="46" customFormat="1" ht="15" x14ac:dyDescent="0.2">
      <c r="A24" s="177" t="s">
        <v>178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"/>
    </row>
    <row r="25" spans="1:29" s="94" customFormat="1" x14ac:dyDescent="0.2">
      <c r="A25" s="47" t="s">
        <v>0</v>
      </c>
      <c r="B25" s="116">
        <f>+B9/B51*100</f>
        <v>5.0356105239881155E-2</v>
      </c>
      <c r="C25" s="116">
        <f t="shared" ref="C25:D25" si="65">+C9/C51*100</f>
        <v>2.7696581815702684E-2</v>
      </c>
      <c r="D25" s="116">
        <f t="shared" si="65"/>
        <v>7.4303907484880291E-2</v>
      </c>
      <c r="E25" s="93"/>
      <c r="F25" s="116">
        <f>+F9/F51*100</f>
        <v>-0.18974798656303146</v>
      </c>
      <c r="G25" s="116">
        <f t="shared" ref="G25:H25" si="66">+G9/G51*100</f>
        <v>-0.29680114323403317</v>
      </c>
      <c r="H25" s="116">
        <f t="shared" si="66"/>
        <v>-7.7677723754998707E-2</v>
      </c>
      <c r="I25" s="93"/>
      <c r="J25" s="116">
        <f>+J9/J51*100</f>
        <v>8.0653011277515882E-2</v>
      </c>
      <c r="K25" s="116">
        <f t="shared" ref="K25:L25" si="67">+K9/K51*100</f>
        <v>0.17315548821731014</v>
      </c>
      <c r="L25" s="116">
        <f t="shared" si="67"/>
        <v>-1.7166399633783476E-2</v>
      </c>
      <c r="M25" s="93"/>
      <c r="N25" s="116">
        <f>+N9/N51*100</f>
        <v>0.17196510254852282</v>
      </c>
      <c r="O25" s="116">
        <f t="shared" ref="O25:P25" si="68">+O9/O51*100</f>
        <v>5.5496359438820815E-2</v>
      </c>
      <c r="P25" s="116">
        <f t="shared" si="68"/>
        <v>0.29635600654354061</v>
      </c>
      <c r="Q25" s="93"/>
      <c r="R25" s="116">
        <f>+R9/R51*100</f>
        <v>-3.802763341361389E-3</v>
      </c>
      <c r="S25" s="116">
        <f t="shared" ref="S25:T25" si="69">+S9/S51*100</f>
        <v>0.10659395141298959</v>
      </c>
      <c r="T25" s="116">
        <f t="shared" si="69"/>
        <v>-0.11932555123216602</v>
      </c>
      <c r="U25" s="93"/>
      <c r="V25" s="116">
        <f>+V9/V51*100</f>
        <v>4.104472506874992E-2</v>
      </c>
      <c r="W25" s="116">
        <f t="shared" ref="W25:X25" si="70">+W9/W51*100</f>
        <v>0.10084925690021232</v>
      </c>
      <c r="X25" s="116">
        <f t="shared" si="70"/>
        <v>-2.2591849990116066E-2</v>
      </c>
      <c r="Y25" s="93"/>
      <c r="Z25" s="116">
        <f>+Z9/Z51*100</f>
        <v>0.17454584513755556</v>
      </c>
      <c r="AA25" s="116">
        <f t="shared" ref="AA25:AB25" si="71">+AA9/AA51*100</f>
        <v>7.8392432517181004E-3</v>
      </c>
      <c r="AB25" s="116">
        <f t="shared" si="71"/>
        <v>0.35073184203258767</v>
      </c>
      <c r="AC25" s="44"/>
    </row>
    <row r="26" spans="1:29" x14ac:dyDescent="0.2">
      <c r="A26" s="49" t="s">
        <v>1</v>
      </c>
      <c r="B26" s="117">
        <f t="shared" ref="B26:D26" si="72">+B10/B52*100</f>
        <v>0.15661669505144091</v>
      </c>
      <c r="C26" s="117">
        <f t="shared" si="72"/>
        <v>0.13347022587268995</v>
      </c>
      <c r="D26" s="117">
        <f t="shared" si="72"/>
        <v>0.18116749083025202</v>
      </c>
      <c r="E26" s="81"/>
      <c r="F26" s="117">
        <f t="shared" ref="F26:H26" si="73">+F10/F52*100</f>
        <v>-7.4558474036564709E-2</v>
      </c>
      <c r="G26" s="117">
        <f t="shared" si="73"/>
        <v>-0.197220705139875</v>
      </c>
      <c r="H26" s="117">
        <f t="shared" si="73"/>
        <v>5.4103943222685469E-2</v>
      </c>
      <c r="I26" s="81"/>
      <c r="J26" s="117">
        <f t="shared" ref="J26:L26" si="74">+J10/J52*100</f>
        <v>0.16259164953830108</v>
      </c>
      <c r="K26" s="117">
        <f t="shared" si="74"/>
        <v>0.26792093355560848</v>
      </c>
      <c r="L26" s="117">
        <f t="shared" si="74"/>
        <v>5.062970698057085E-2</v>
      </c>
      <c r="M26" s="81"/>
      <c r="N26" s="117">
        <f t="shared" ref="N26:P26" si="75">+N10/N52*100</f>
        <v>0.28532625624540553</v>
      </c>
      <c r="O26" s="117">
        <f t="shared" si="75"/>
        <v>0.19262255610131945</v>
      </c>
      <c r="P26" s="117">
        <f t="shared" si="75"/>
        <v>0.38474449350582279</v>
      </c>
      <c r="Q26" s="81"/>
      <c r="R26" s="117">
        <f t="shared" ref="R26:T26" si="76">+R10/R52*100</f>
        <v>0.14847500901950988</v>
      </c>
      <c r="S26" s="117">
        <f t="shared" si="76"/>
        <v>0.2031144211238998</v>
      </c>
      <c r="T26" s="117">
        <f t="shared" si="76"/>
        <v>9.1061722773967735E-2</v>
      </c>
      <c r="U26" s="81"/>
      <c r="V26" s="117">
        <f t="shared" ref="V26:X26" si="77">+V10/V52*100</f>
        <v>0.11845321098166224</v>
      </c>
      <c r="W26" s="117">
        <f t="shared" si="77"/>
        <v>0.19737605944502495</v>
      </c>
      <c r="X26" s="117">
        <f t="shared" si="77"/>
        <v>3.41180484476288E-2</v>
      </c>
      <c r="Y26" s="81"/>
      <c r="Z26" s="117">
        <f t="shared" ref="Z26:AB26" si="78">+Z10/Z52*100</f>
        <v>0.26435491493383745</v>
      </c>
      <c r="AA26" s="117">
        <f t="shared" si="78"/>
        <v>0.1091295482611068</v>
      </c>
      <c r="AB26" s="117">
        <f t="shared" si="78"/>
        <v>0.42868869903621049</v>
      </c>
    </row>
    <row r="27" spans="1:29" x14ac:dyDescent="0.2">
      <c r="A27" s="49" t="s">
        <v>2</v>
      </c>
      <c r="B27" s="117">
        <f t="shared" ref="B27:D27" si="79">+B11/B53*100</f>
        <v>-1.3452788855810818</v>
      </c>
      <c r="C27" s="117">
        <f t="shared" si="79"/>
        <v>-1.3590096286107289</v>
      </c>
      <c r="D27" s="117">
        <f t="shared" si="79"/>
        <v>-1.330962079054558</v>
      </c>
      <c r="E27" s="81"/>
      <c r="F27" s="117">
        <f t="shared" ref="F27:H27" si="80">+F11/F53*100</f>
        <v>-1.7089762734362037</v>
      </c>
      <c r="G27" s="117">
        <f t="shared" si="80"/>
        <v>-1.6850291639662993</v>
      </c>
      <c r="H27" s="117">
        <f t="shared" si="80"/>
        <v>-1.7341040462427744</v>
      </c>
      <c r="I27" s="81"/>
      <c r="J27" s="117">
        <f t="shared" ref="J27:L27" si="81">+J11/J53*100</f>
        <v>-1.0051934997487018</v>
      </c>
      <c r="K27" s="117">
        <f t="shared" si="81"/>
        <v>-1.089108910891089</v>
      </c>
      <c r="L27" s="117">
        <f t="shared" si="81"/>
        <v>-0.91867982306907103</v>
      </c>
      <c r="M27" s="81"/>
      <c r="N27" s="117">
        <f t="shared" ref="N27:P27" si="82">+N11/N53*100</f>
        <v>-1.5299479166666665</v>
      </c>
      <c r="O27" s="117">
        <f t="shared" si="82"/>
        <v>-1.9513755598208573</v>
      </c>
      <c r="P27" s="117">
        <f t="shared" si="82"/>
        <v>-1.0934393638170974</v>
      </c>
      <c r="Q27" s="81"/>
      <c r="R27" s="117">
        <f t="shared" ref="R27:T27" si="83">+R11/R53*100</f>
        <v>-1.8334735071488646</v>
      </c>
      <c r="S27" s="117">
        <f t="shared" si="83"/>
        <v>-0.96441636182241441</v>
      </c>
      <c r="T27" s="117">
        <f t="shared" si="83"/>
        <v>-2.7229407760381208</v>
      </c>
      <c r="U27" s="81"/>
      <c r="V27" s="117">
        <f t="shared" ref="V27:X27" si="84">+V11/V53*100</f>
        <v>-1.1069451883592216</v>
      </c>
      <c r="W27" s="117">
        <f t="shared" si="84"/>
        <v>-1.2905476107429368</v>
      </c>
      <c r="X27" s="117">
        <f t="shared" si="84"/>
        <v>-0.91441111923920992</v>
      </c>
      <c r="Y27" s="81"/>
      <c r="Z27" s="117">
        <f t="shared" ref="Z27:AB27" si="85">+Z11/Z53*100</f>
        <v>-0.86148648648648651</v>
      </c>
      <c r="AA27" s="117">
        <f t="shared" si="85"/>
        <v>-1.1441647597254003</v>
      </c>
      <c r="AB27" s="117">
        <f t="shared" si="85"/>
        <v>-0.55924501922404746</v>
      </c>
    </row>
    <row r="28" spans="1:29" x14ac:dyDescent="0.2">
      <c r="A28" s="49" t="s">
        <v>81</v>
      </c>
      <c r="B28" s="117">
        <f t="shared" ref="B28:D28" si="86">+B12/B54*100</f>
        <v>1.1781727986771393</v>
      </c>
      <c r="C28" s="117">
        <f t="shared" si="86"/>
        <v>1.1653966831017482</v>
      </c>
      <c r="D28" s="117">
        <f t="shared" si="86"/>
        <v>1.1891062523973916</v>
      </c>
      <c r="E28" s="81"/>
      <c r="F28" s="117">
        <f t="shared" ref="F28:H28" si="87">+F12/F54*100</f>
        <v>2.1592442645074224</v>
      </c>
      <c r="G28" s="117">
        <f t="shared" si="87"/>
        <v>2.6162790697674421</v>
      </c>
      <c r="H28" s="117">
        <f t="shared" si="87"/>
        <v>1.7632241813602016</v>
      </c>
      <c r="I28" s="81"/>
      <c r="J28" s="117">
        <f t="shared" ref="J28:L28" si="88">+J12/J54*100</f>
        <v>1.6</v>
      </c>
      <c r="K28" s="117">
        <f t="shared" si="88"/>
        <v>2.0648967551622417</v>
      </c>
      <c r="L28" s="117">
        <f t="shared" si="88"/>
        <v>1.2165450121654502</v>
      </c>
      <c r="M28" s="81"/>
      <c r="N28" s="117">
        <f t="shared" ref="N28:P28" si="89">+N12/N54*100</f>
        <v>1.820388349514563</v>
      </c>
      <c r="O28" s="117">
        <f t="shared" si="89"/>
        <v>1.5384615384615385</v>
      </c>
      <c r="P28" s="117">
        <f t="shared" si="89"/>
        <v>2.0737327188940093</v>
      </c>
      <c r="Q28" s="81"/>
      <c r="R28" s="117">
        <f t="shared" ref="R28:T28" si="90">+R12/R54*100</f>
        <v>-0.11376564277588168</v>
      </c>
      <c r="S28" s="117">
        <f t="shared" si="90"/>
        <v>-0.73529411764705876</v>
      </c>
      <c r="T28" s="117">
        <f t="shared" si="90"/>
        <v>0.42462845010615713</v>
      </c>
      <c r="U28" s="81"/>
      <c r="V28" s="117">
        <f t="shared" ref="V28:X28" si="91">+V12/V54*100</f>
        <v>1.6311166875784191</v>
      </c>
      <c r="W28" s="117">
        <f t="shared" si="91"/>
        <v>1.9390581717451523</v>
      </c>
      <c r="X28" s="117">
        <f t="shared" si="91"/>
        <v>1.3761467889908259</v>
      </c>
      <c r="Y28" s="81"/>
      <c r="Z28" s="117">
        <f t="shared" ref="Z28:AB28" si="92">+Z12/Z54*100</f>
        <v>0.23612750885478156</v>
      </c>
      <c r="AA28" s="117">
        <f t="shared" si="92"/>
        <v>0</v>
      </c>
      <c r="AB28" s="117">
        <f t="shared" si="92"/>
        <v>0.43668122270742354</v>
      </c>
    </row>
    <row r="29" spans="1:2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9" s="94" customFormat="1" x14ac:dyDescent="0.2">
      <c r="A30" s="47" t="s">
        <v>83</v>
      </c>
      <c r="B30" s="116">
        <f>+B14/B56*100</f>
        <v>0.19298951444592521</v>
      </c>
      <c r="C30" s="116">
        <f t="shared" ref="C30:D30" si="93">+C14/C56*100</f>
        <v>0.16505902854478072</v>
      </c>
      <c r="D30" s="116">
        <f t="shared" si="93"/>
        <v>0.22232246423508187</v>
      </c>
      <c r="E30" s="93"/>
      <c r="F30" s="116">
        <f>+F14/F56*100</f>
        <v>1.2169644849197817E-2</v>
      </c>
      <c r="G30" s="116">
        <f t="shared" ref="G30:H30" si="94">+G14/G56*100</f>
        <v>-0.18317935648295636</v>
      </c>
      <c r="H30" s="116">
        <f t="shared" si="94"/>
        <v>0.21495597536273819</v>
      </c>
      <c r="I30" s="93"/>
      <c r="J30" s="116">
        <f>+J14/J56*100</f>
        <v>0.19065202994240302</v>
      </c>
      <c r="K30" s="116">
        <f t="shared" ref="K30:L30" si="95">+K14/K56*100</f>
        <v>0.40213953851559753</v>
      </c>
      <c r="L30" s="116">
        <f t="shared" si="95"/>
        <v>-3.3036009250082585E-2</v>
      </c>
      <c r="M30" s="93"/>
      <c r="N30" s="116">
        <f>+N14/N56*100</f>
        <v>0.34020346148764702</v>
      </c>
      <c r="O30" s="116">
        <f t="shared" ref="O30:P30" si="96">+O14/O56*100</f>
        <v>0.18964353444119444</v>
      </c>
      <c r="P30" s="116">
        <f t="shared" si="96"/>
        <v>0.49930369213002274</v>
      </c>
      <c r="Q30" s="93"/>
      <c r="R30" s="116">
        <f>+R14/R56*100</f>
        <v>0.11893652449177508</v>
      </c>
      <c r="S30" s="116">
        <f t="shared" ref="S30:T30" si="97">+S14/S56*100</f>
        <v>0.13244084905322692</v>
      </c>
      <c r="T30" s="116">
        <f t="shared" si="97"/>
        <v>0.10481395522946771</v>
      </c>
      <c r="U30" s="93"/>
      <c r="V30" s="116">
        <f>+V14/V56*100</f>
        <v>0.16783435139829433</v>
      </c>
      <c r="W30" s="116">
        <f t="shared" ref="W30:X30" si="98">+W14/W56*100</f>
        <v>0.20522175350587163</v>
      </c>
      <c r="X30" s="116">
        <f t="shared" si="98"/>
        <v>0.12836970474967907</v>
      </c>
      <c r="Y30" s="93"/>
      <c r="Z30" s="116">
        <f>+Z14/Z56*100</f>
        <v>0.29671332927571514</v>
      </c>
      <c r="AA30" s="116">
        <f t="shared" ref="AA30:AB30" si="99">+AA14/AA56*100</f>
        <v>0.23060328795655732</v>
      </c>
      <c r="AB30" s="116">
        <f t="shared" si="99"/>
        <v>0.36590112884390813</v>
      </c>
      <c r="AC30" s="44"/>
    </row>
    <row r="31" spans="1:29" x14ac:dyDescent="0.2">
      <c r="A31" s="49" t="s">
        <v>1</v>
      </c>
      <c r="B31" s="117">
        <f t="shared" ref="B31:D31" si="100">+B15/B57*100</f>
        <v>0.35504779902576605</v>
      </c>
      <c r="C31" s="117">
        <f t="shared" si="100"/>
        <v>0.32568065164025889</v>
      </c>
      <c r="D31" s="117">
        <f t="shared" si="100"/>
        <v>0.38600954362643097</v>
      </c>
      <c r="E31" s="83"/>
      <c r="F31" s="117">
        <f t="shared" ref="F31:H31" si="101">+F15/F57*100</f>
        <v>0.20777401657523054</v>
      </c>
      <c r="G31" s="117">
        <f t="shared" si="101"/>
        <v>-1.8316695668101474E-2</v>
      </c>
      <c r="H31" s="117">
        <f t="shared" si="101"/>
        <v>0.44292041720245751</v>
      </c>
      <c r="I31" s="83"/>
      <c r="J31" s="117">
        <f t="shared" ref="J31:L31" si="102">+J15/J57*100</f>
        <v>0.31558094536072973</v>
      </c>
      <c r="K31" s="117">
        <f t="shared" si="102"/>
        <v>0.55833482222619257</v>
      </c>
      <c r="L31" s="117">
        <f t="shared" si="102"/>
        <v>5.7077625570776253E-2</v>
      </c>
      <c r="M31" s="81"/>
      <c r="N31" s="117">
        <f t="shared" ref="N31:P31" si="103">+N15/N57*100</f>
        <v>0.5105166428425566</v>
      </c>
      <c r="O31" s="117">
        <f t="shared" si="103"/>
        <v>0.38578021344101526</v>
      </c>
      <c r="P31" s="117">
        <f t="shared" si="103"/>
        <v>0.64291454594160191</v>
      </c>
      <c r="Q31" s="81"/>
      <c r="R31" s="117">
        <f t="shared" ref="R31:T31" si="104">+R15/R57*100</f>
        <v>0.33474021248726532</v>
      </c>
      <c r="S31" s="117">
        <f t="shared" si="104"/>
        <v>0.25959276385170765</v>
      </c>
      <c r="T31" s="117">
        <f t="shared" si="104"/>
        <v>0.41376956874120208</v>
      </c>
      <c r="U31" s="81"/>
      <c r="V31" s="117">
        <f t="shared" ref="V31:X31" si="105">+V15/V57*100</f>
        <v>0.28154651059678992</v>
      </c>
      <c r="W31" s="117">
        <f t="shared" si="105"/>
        <v>0.34897246994959286</v>
      </c>
      <c r="X31" s="117">
        <f t="shared" si="105"/>
        <v>0.21007443942092524</v>
      </c>
      <c r="Y31" s="81"/>
      <c r="Z31" s="117">
        <f t="shared" ref="Z31:AB31" si="106">+Z15/Z57*100</f>
        <v>0.44053819444444442</v>
      </c>
      <c r="AA31" s="117">
        <f t="shared" si="106"/>
        <v>0.39889666878845748</v>
      </c>
      <c r="AB31" s="117">
        <f t="shared" si="106"/>
        <v>0.48412169664667998</v>
      </c>
    </row>
    <row r="32" spans="1:29" x14ac:dyDescent="0.2">
      <c r="A32" s="49" t="s">
        <v>2</v>
      </c>
      <c r="B32" s="117">
        <f t="shared" ref="B32:D32" si="107">+B16/B58*100</f>
        <v>-1.2826183104820876</v>
      </c>
      <c r="C32" s="117">
        <f t="shared" si="107"/>
        <v>-1.2911406997521471</v>
      </c>
      <c r="D32" s="117">
        <f t="shared" si="107"/>
        <v>-1.2736931063624291</v>
      </c>
      <c r="E32" s="83"/>
      <c r="F32" s="117">
        <f t="shared" ref="F32:H32" si="108">+F16/F58*100</f>
        <v>-1.7286537454164486</v>
      </c>
      <c r="G32" s="117">
        <f t="shared" si="108"/>
        <v>-1.7406143344709899</v>
      </c>
      <c r="H32" s="117">
        <f t="shared" si="108"/>
        <v>-1.716124419020379</v>
      </c>
      <c r="I32" s="83"/>
      <c r="J32" s="117">
        <f t="shared" ref="J32:L32" si="109">+J16/J58*100</f>
        <v>-0.95288512440444684</v>
      </c>
      <c r="K32" s="117">
        <f t="shared" si="109"/>
        <v>-1.0048510048510049</v>
      </c>
      <c r="L32" s="117">
        <f t="shared" si="109"/>
        <v>-0.89895720963682135</v>
      </c>
      <c r="M32" s="83"/>
      <c r="N32" s="117">
        <f t="shared" ref="N32:P32" si="110">+N16/N58*100</f>
        <v>-1.4332025251663538</v>
      </c>
      <c r="O32" s="117">
        <f t="shared" si="110"/>
        <v>-1.8090452261306531</v>
      </c>
      <c r="P32" s="117">
        <f t="shared" si="110"/>
        <v>-1.0431154381084839</v>
      </c>
      <c r="Q32" s="83"/>
      <c r="R32" s="117">
        <f t="shared" ref="R32:T32" si="111">+R16/R58*100</f>
        <v>-1.6740088105726871</v>
      </c>
      <c r="S32" s="117">
        <f t="shared" si="111"/>
        <v>-0.83478260869565213</v>
      </c>
      <c r="T32" s="117">
        <f t="shared" si="111"/>
        <v>-2.5357142857142856</v>
      </c>
      <c r="U32" s="83"/>
      <c r="V32" s="117">
        <f t="shared" ref="V32:X32" si="112">+V16/V58*100</f>
        <v>-1.0119940029985006</v>
      </c>
      <c r="W32" s="117">
        <f t="shared" si="112"/>
        <v>-1.2404232032105071</v>
      </c>
      <c r="X32" s="117">
        <f t="shared" si="112"/>
        <v>-0.77071290944123316</v>
      </c>
      <c r="Y32" s="83"/>
      <c r="Z32" s="117">
        <f t="shared" ref="Z32:AB32" si="113">+Z16/Z58*100</f>
        <v>-0.86741016109045854</v>
      </c>
      <c r="AA32" s="117">
        <f t="shared" si="113"/>
        <v>-1.0914051841746248</v>
      </c>
      <c r="AB32" s="117">
        <f t="shared" si="113"/>
        <v>-0.62569009937430997</v>
      </c>
    </row>
    <row r="33" spans="1:29" x14ac:dyDescent="0.2">
      <c r="A33" s="49" t="s">
        <v>81</v>
      </c>
      <c r="B33" s="117">
        <f t="shared" ref="B33:D33" si="114">+B17/B59*100</f>
        <v>1.1781727986771393</v>
      </c>
      <c r="C33" s="117">
        <f t="shared" si="114"/>
        <v>1.1653966831017482</v>
      </c>
      <c r="D33" s="117">
        <f t="shared" si="114"/>
        <v>1.1891062523973916</v>
      </c>
      <c r="E33" s="83"/>
      <c r="F33" s="117">
        <f t="shared" ref="F33:H33" si="115">+F17/F59*100</f>
        <v>2.1592442645074224</v>
      </c>
      <c r="G33" s="117">
        <f t="shared" si="115"/>
        <v>2.6162790697674421</v>
      </c>
      <c r="H33" s="117">
        <f t="shared" si="115"/>
        <v>1.7632241813602016</v>
      </c>
      <c r="I33" s="83"/>
      <c r="J33" s="117">
        <f t="shared" ref="J33:L33" si="116">+J17/J59*100</f>
        <v>1.6</v>
      </c>
      <c r="K33" s="117">
        <f t="shared" si="116"/>
        <v>2.0648967551622417</v>
      </c>
      <c r="L33" s="117">
        <f t="shared" si="116"/>
        <v>1.2165450121654502</v>
      </c>
      <c r="M33" s="83"/>
      <c r="N33" s="117">
        <f t="shared" ref="N33:P33" si="117">+N17/N59*100</f>
        <v>1.820388349514563</v>
      </c>
      <c r="O33" s="117">
        <f t="shared" si="117"/>
        <v>1.5384615384615385</v>
      </c>
      <c r="P33" s="117">
        <f t="shared" si="117"/>
        <v>2.0737327188940093</v>
      </c>
      <c r="Q33" s="83"/>
      <c r="R33" s="117">
        <f t="shared" ref="R33:T33" si="118">+R17/R59*100</f>
        <v>-0.11376564277588168</v>
      </c>
      <c r="S33" s="117">
        <f t="shared" si="118"/>
        <v>-0.73529411764705876</v>
      </c>
      <c r="T33" s="117">
        <f t="shared" si="118"/>
        <v>0.42462845010615713</v>
      </c>
      <c r="U33" s="83"/>
      <c r="V33" s="117">
        <f t="shared" ref="V33:X33" si="119">+V17/V59*100</f>
        <v>1.6311166875784191</v>
      </c>
      <c r="W33" s="117">
        <f t="shared" si="119"/>
        <v>1.9390581717451523</v>
      </c>
      <c r="X33" s="117">
        <f t="shared" si="119"/>
        <v>1.3761467889908259</v>
      </c>
      <c r="Y33" s="83"/>
      <c r="Z33" s="117">
        <f t="shared" ref="Z33:AB33" si="120">+Z17/Z59*100</f>
        <v>0.23612750885478156</v>
      </c>
      <c r="AA33" s="117">
        <f t="shared" si="120"/>
        <v>0</v>
      </c>
      <c r="AB33" s="117">
        <f t="shared" si="120"/>
        <v>0.43668122270742354</v>
      </c>
    </row>
    <row r="34" spans="1:29" x14ac:dyDescent="0.2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</row>
    <row r="35" spans="1:29" s="94" customFormat="1" x14ac:dyDescent="0.2">
      <c r="A35" s="48" t="s">
        <v>82</v>
      </c>
      <c r="B35" s="116">
        <f>+B19/B61*100</f>
        <v>-0.277066272232043</v>
      </c>
      <c r="C35" s="116">
        <f t="shared" ref="C35:D35" si="121">+C19/C61*100</f>
        <v>-0.28446328471428173</v>
      </c>
      <c r="D35" s="116">
        <f t="shared" si="121"/>
        <v>-0.26913473183714359</v>
      </c>
      <c r="E35" s="93"/>
      <c r="F35" s="116">
        <f>+F19/F61*100</f>
        <v>-0.64548617469327962</v>
      </c>
      <c r="G35" s="116">
        <f t="shared" ref="G35:H35" si="122">+G19/G61*100</f>
        <v>-0.54984036892515076</v>
      </c>
      <c r="H35" s="116">
        <f t="shared" si="122"/>
        <v>-0.74753974261922784</v>
      </c>
      <c r="I35" s="93"/>
      <c r="J35" s="116">
        <f>+J19/J61*100</f>
        <v>-0.16754211193624344</v>
      </c>
      <c r="K35" s="116">
        <f t="shared" ref="K35:L35" si="123">+K19/K61*100</f>
        <v>-0.34367289390200917</v>
      </c>
      <c r="L35" s="116">
        <f t="shared" si="123"/>
        <v>1.8628912071535022E-2</v>
      </c>
      <c r="M35" s="93"/>
      <c r="N35" s="116">
        <f>+N19/N61*100</f>
        <v>-0.2099343955014058</v>
      </c>
      <c r="O35" s="116">
        <f t="shared" ref="O35:P35" si="124">+O19/O61*100</f>
        <v>-0.24395494008753676</v>
      </c>
      <c r="P35" s="116">
        <f t="shared" si="124"/>
        <v>-0.17271157167530224</v>
      </c>
      <c r="Q35" s="93"/>
      <c r="R35" s="116">
        <f>+R19/R61*100</f>
        <v>-0.28053962622220385</v>
      </c>
      <c r="S35" s="116">
        <f t="shared" ref="S35:T35" si="125">+S19/S61*100</f>
        <v>4.8375393050068528E-2</v>
      </c>
      <c r="T35" s="116">
        <f t="shared" si="125"/>
        <v>-0.62521122000675911</v>
      </c>
      <c r="U35" s="93"/>
      <c r="V35" s="116">
        <f>+V19/V61*100</f>
        <v>-0.25629290617848971</v>
      </c>
      <c r="W35" s="116">
        <f t="shared" ref="W35:X35" si="126">+W19/W61*100</f>
        <v>-0.14075833553268233</v>
      </c>
      <c r="X35" s="116">
        <f t="shared" si="126"/>
        <v>-0.3815701612133931</v>
      </c>
      <c r="Y35" s="93"/>
      <c r="Z35" s="116">
        <f>+Z19/Z61*100</f>
        <v>-0.11870520020088571</v>
      </c>
      <c r="AA35" s="116">
        <f t="shared" ref="AA35:AB35" si="127">+AA19/AA61*100</f>
        <v>-0.51831678819291926</v>
      </c>
      <c r="AB35" s="116">
        <f t="shared" si="127"/>
        <v>0.31368821292775667</v>
      </c>
      <c r="AC35" s="44"/>
    </row>
    <row r="36" spans="1:29" x14ac:dyDescent="0.2">
      <c r="A36" s="49" t="s">
        <v>1</v>
      </c>
      <c r="B36" s="117">
        <f t="shared" ref="B36:D36" si="128">+B20/B62*100</f>
        <v>-0.24834920820428916</v>
      </c>
      <c r="C36" s="117">
        <f t="shared" si="128"/>
        <v>-0.25533235526464282</v>
      </c>
      <c r="D36" s="117">
        <f t="shared" si="128"/>
        <v>-0.24085070285991278</v>
      </c>
      <c r="E36" s="83"/>
      <c r="F36" s="117">
        <f t="shared" ref="F36:H36" si="129">+F20/F62*100</f>
        <v>-0.63590790939472708</v>
      </c>
      <c r="G36" s="117">
        <f t="shared" si="129"/>
        <v>-0.54856115107913672</v>
      </c>
      <c r="H36" s="117">
        <f t="shared" si="129"/>
        <v>-0.72908672294704524</v>
      </c>
      <c r="I36" s="83"/>
      <c r="J36" s="117">
        <f t="shared" ref="J36:L36" si="130">+J20/J62*100</f>
        <v>-0.14231934624919659</v>
      </c>
      <c r="K36" s="117">
        <f t="shared" si="130"/>
        <v>-0.31238843270260619</v>
      </c>
      <c r="L36" s="117">
        <f t="shared" si="130"/>
        <v>3.781433163168841E-2</v>
      </c>
      <c r="M36" s="83"/>
      <c r="N36" s="117">
        <f t="shared" ref="N36:P36" si="131">+N20/N62*100</f>
        <v>-0.1742952409821158</v>
      </c>
      <c r="O36" s="117">
        <f t="shared" si="131"/>
        <v>-0.19570890113076253</v>
      </c>
      <c r="P36" s="117">
        <f t="shared" si="131"/>
        <v>-0.15084153699587169</v>
      </c>
      <c r="Q36" s="83"/>
      <c r="R36" s="117">
        <f t="shared" ref="R36:T36" si="132">+R20/R62*100</f>
        <v>-0.22529100087613166</v>
      </c>
      <c r="S36" s="117">
        <f t="shared" si="132"/>
        <v>8.9642245945725701E-2</v>
      </c>
      <c r="T36" s="117">
        <f t="shared" si="132"/>
        <v>-0.55565053855359892</v>
      </c>
      <c r="U36" s="83"/>
      <c r="V36" s="117">
        <f t="shared" ref="V36:X36" si="133">+V20/V62*100</f>
        <v>-0.22237665045170257</v>
      </c>
      <c r="W36" s="117">
        <f t="shared" si="133"/>
        <v>-0.11564807401476737</v>
      </c>
      <c r="X36" s="117">
        <f t="shared" si="133"/>
        <v>-0.33836040216550661</v>
      </c>
      <c r="Y36" s="83"/>
      <c r="Z36" s="117">
        <f t="shared" ref="Z36:AB36" si="134">+Z20/Z62*100</f>
        <v>-0.11094674556213018</v>
      </c>
      <c r="AA36" s="117">
        <f t="shared" si="134"/>
        <v>-0.49751243781094528</v>
      </c>
      <c r="AB36" s="117">
        <f t="shared" si="134"/>
        <v>0.30840400925212025</v>
      </c>
    </row>
    <row r="37" spans="1:29" x14ac:dyDescent="0.2">
      <c r="A37" s="49" t="s">
        <v>2</v>
      </c>
      <c r="B37" s="117">
        <f t="shared" ref="B37:D37" si="135">+B21/B63*100</f>
        <v>-2.6020106445890008</v>
      </c>
      <c r="C37" s="117">
        <f t="shared" si="135"/>
        <v>-2.7845036319612588</v>
      </c>
      <c r="D37" s="117">
        <f t="shared" si="135"/>
        <v>-2.4277456647398843</v>
      </c>
      <c r="E37" s="83"/>
      <c r="F37" s="117">
        <f t="shared" ref="F37:H37" si="136">+F21/F63*100</f>
        <v>-1.3333333333333335</v>
      </c>
      <c r="G37" s="117">
        <f t="shared" si="136"/>
        <v>-0.64102564102564097</v>
      </c>
      <c r="H37" s="117">
        <f t="shared" si="136"/>
        <v>-2.083333333333333</v>
      </c>
      <c r="I37" s="83"/>
      <c r="J37" s="117">
        <f t="shared" ref="J37:L37" si="137">+J21/J63*100</f>
        <v>-1.9867549668874174</v>
      </c>
      <c r="K37" s="117">
        <f t="shared" si="137"/>
        <v>-2.7777777777777777</v>
      </c>
      <c r="L37" s="117">
        <f t="shared" si="137"/>
        <v>-1.2658227848101267</v>
      </c>
      <c r="M37" s="83"/>
      <c r="N37" s="117">
        <f t="shared" ref="N37:P37" si="138">+N21/N63*100</f>
        <v>-3.5335689045936398</v>
      </c>
      <c r="O37" s="117">
        <f t="shared" si="138"/>
        <v>-4.9645390070921991</v>
      </c>
      <c r="P37" s="117">
        <f t="shared" si="138"/>
        <v>-2.112676056338028</v>
      </c>
      <c r="Q37" s="83"/>
      <c r="R37" s="117">
        <f t="shared" ref="R37:T37" si="139">+R21/R63*100</f>
        <v>-5.1851851851851851</v>
      </c>
      <c r="S37" s="117">
        <f t="shared" si="139"/>
        <v>-3.7878787878787881</v>
      </c>
      <c r="T37" s="117">
        <f t="shared" si="139"/>
        <v>-6.5217391304347823</v>
      </c>
      <c r="U37" s="83"/>
      <c r="V37" s="117">
        <f t="shared" ref="V37:X37" si="140">+V21/V63*100</f>
        <v>-3.0188679245283021</v>
      </c>
      <c r="W37" s="117">
        <f t="shared" si="140"/>
        <v>-2.3809523809523809</v>
      </c>
      <c r="X37" s="117">
        <f t="shared" si="140"/>
        <v>-3.5971223021582732</v>
      </c>
      <c r="Y37" s="83"/>
      <c r="Z37" s="117">
        <f t="shared" ref="Z37:AB37" si="141">+Z21/Z63*100</f>
        <v>-0.73800738007380073</v>
      </c>
      <c r="AA37" s="117">
        <f t="shared" si="141"/>
        <v>-2.3622047244094486</v>
      </c>
      <c r="AB37" s="117">
        <f t="shared" si="141"/>
        <v>0.69444444444444442</v>
      </c>
    </row>
    <row r="38" spans="1:29" ht="13.5" thickBot="1" x14ac:dyDescent="0.25">
      <c r="A38" s="50" t="s">
        <v>81</v>
      </c>
      <c r="B38" s="87" t="s">
        <v>8</v>
      </c>
      <c r="C38" s="87" t="s">
        <v>8</v>
      </c>
      <c r="D38" s="87" t="s">
        <v>8</v>
      </c>
      <c r="E38" s="84"/>
      <c r="F38" s="87" t="s">
        <v>8</v>
      </c>
      <c r="G38" s="87" t="s">
        <v>8</v>
      </c>
      <c r="H38" s="87" t="s">
        <v>8</v>
      </c>
      <c r="I38" s="84"/>
      <c r="J38" s="87" t="s">
        <v>8</v>
      </c>
      <c r="K38" s="87" t="s">
        <v>8</v>
      </c>
      <c r="L38" s="87" t="s">
        <v>8</v>
      </c>
      <c r="M38" s="84"/>
      <c r="N38" s="87" t="s">
        <v>8</v>
      </c>
      <c r="O38" s="87" t="s">
        <v>8</v>
      </c>
      <c r="P38" s="87" t="s">
        <v>8</v>
      </c>
      <c r="Q38" s="84"/>
      <c r="R38" s="87" t="s">
        <v>8</v>
      </c>
      <c r="S38" s="87" t="s">
        <v>8</v>
      </c>
      <c r="T38" s="87" t="s">
        <v>8</v>
      </c>
      <c r="U38" s="84"/>
      <c r="V38" s="87" t="s">
        <v>8</v>
      </c>
      <c r="W38" s="87" t="s">
        <v>8</v>
      </c>
      <c r="X38" s="87" t="s">
        <v>8</v>
      </c>
      <c r="Y38" s="84"/>
      <c r="Z38" s="87" t="s">
        <v>8</v>
      </c>
      <c r="AA38" s="87" t="s">
        <v>8</v>
      </c>
      <c r="AB38" s="87" t="s">
        <v>8</v>
      </c>
    </row>
    <row r="39" spans="1:29" ht="12" x14ac:dyDescent="0.2">
      <c r="A39" s="52" t="s">
        <v>154</v>
      </c>
    </row>
    <row r="40" spans="1:29" ht="12" x14ac:dyDescent="0.2">
      <c r="A40" s="16" t="s">
        <v>242</v>
      </c>
    </row>
    <row r="47" spans="1:29" s="75" customFormat="1" ht="17.25" customHeight="1" x14ac:dyDescent="0.15">
      <c r="A47" s="178" t="s">
        <v>97</v>
      </c>
      <c r="B47" s="179" t="s">
        <v>0</v>
      </c>
      <c r="C47" s="179"/>
      <c r="D47" s="179"/>
      <c r="E47" s="77"/>
      <c r="F47" s="179" t="s">
        <v>112</v>
      </c>
      <c r="G47" s="179"/>
      <c r="H47" s="179"/>
      <c r="I47" s="77"/>
      <c r="J47" s="179" t="s">
        <v>113</v>
      </c>
      <c r="K47" s="179"/>
      <c r="L47" s="179"/>
      <c r="M47" s="77"/>
      <c r="N47" s="179" t="s">
        <v>114</v>
      </c>
      <c r="O47" s="179"/>
      <c r="P47" s="179"/>
      <c r="Q47" s="77"/>
      <c r="R47" s="179" t="s">
        <v>115</v>
      </c>
      <c r="S47" s="179"/>
      <c r="T47" s="179"/>
      <c r="U47" s="77"/>
      <c r="V47" s="179" t="s">
        <v>116</v>
      </c>
      <c r="W47" s="179"/>
      <c r="X47" s="179"/>
      <c r="Y47" s="77"/>
      <c r="Z47" s="179" t="s">
        <v>117</v>
      </c>
      <c r="AA47" s="179"/>
      <c r="AB47" s="179"/>
      <c r="AC47" s="35"/>
    </row>
    <row r="48" spans="1:29" s="75" customFormat="1" ht="27.75" customHeight="1" x14ac:dyDescent="0.15">
      <c r="A48" s="178"/>
      <c r="B48" s="78" t="s">
        <v>0</v>
      </c>
      <c r="C48" s="78" t="s">
        <v>9</v>
      </c>
      <c r="D48" s="78" t="s">
        <v>10</v>
      </c>
      <c r="E48" s="79"/>
      <c r="F48" s="78" t="s">
        <v>0</v>
      </c>
      <c r="G48" s="78" t="s">
        <v>9</v>
      </c>
      <c r="H48" s="78" t="s">
        <v>10</v>
      </c>
      <c r="I48" s="78"/>
      <c r="J48" s="78" t="s">
        <v>0</v>
      </c>
      <c r="K48" s="78" t="s">
        <v>9</v>
      </c>
      <c r="L48" s="78" t="s">
        <v>10</v>
      </c>
      <c r="M48" s="79"/>
      <c r="N48" s="78" t="s">
        <v>0</v>
      </c>
      <c r="O48" s="78" t="s">
        <v>9</v>
      </c>
      <c r="P48" s="78" t="s">
        <v>10</v>
      </c>
      <c r="Q48" s="79"/>
      <c r="R48" s="78" t="s">
        <v>0</v>
      </c>
      <c r="S48" s="78" t="s">
        <v>9</v>
      </c>
      <c r="T48" s="78" t="s">
        <v>10</v>
      </c>
      <c r="U48" s="79"/>
      <c r="V48" s="78" t="s">
        <v>0</v>
      </c>
      <c r="W48" s="78" t="s">
        <v>9</v>
      </c>
      <c r="X48" s="78" t="s">
        <v>10</v>
      </c>
      <c r="Y48" s="79"/>
      <c r="Z48" s="78" t="s">
        <v>0</v>
      </c>
      <c r="AA48" s="78" t="s">
        <v>9</v>
      </c>
      <c r="AB48" s="78" t="s">
        <v>10</v>
      </c>
      <c r="AC48" s="35"/>
    </row>
    <row r="49" spans="1:32" s="46" customFormat="1" x14ac:dyDescent="0.2">
      <c r="A49" s="45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1"/>
    </row>
    <row r="50" spans="1:32" s="46" customFormat="1" x14ac:dyDescent="0.2">
      <c r="A50" s="177" t="s">
        <v>101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"/>
    </row>
    <row r="51" spans="1:32" s="94" customFormat="1" x14ac:dyDescent="0.2">
      <c r="A51" s="47" t="s">
        <v>0</v>
      </c>
      <c r="B51" s="93">
        <f>SUM(B52:B54)</f>
        <v>456747</v>
      </c>
      <c r="C51" s="93">
        <f t="shared" ref="C51:D51" si="142">SUM(C52:C54)</f>
        <v>234686</v>
      </c>
      <c r="D51" s="93">
        <f t="shared" si="142"/>
        <v>222061</v>
      </c>
      <c r="E51" s="93"/>
      <c r="F51" s="93">
        <f>SUM(F52:F54)</f>
        <v>71147</v>
      </c>
      <c r="G51" s="93">
        <f t="shared" ref="G51:H51" si="143">SUM(G52:G54)</f>
        <v>36388</v>
      </c>
      <c r="H51" s="93">
        <f t="shared" si="143"/>
        <v>34759</v>
      </c>
      <c r="I51" s="93"/>
      <c r="J51" s="93">
        <f t="shared" ref="J51:L51" si="144">SUM(J52:J54)</f>
        <v>71913</v>
      </c>
      <c r="K51" s="93">
        <f t="shared" si="144"/>
        <v>36961</v>
      </c>
      <c r="L51" s="93">
        <f t="shared" si="144"/>
        <v>34952</v>
      </c>
      <c r="M51" s="93"/>
      <c r="N51" s="93">
        <f t="shared" ref="N51:P51" si="145">SUM(N52:N54)</f>
        <v>87227</v>
      </c>
      <c r="O51" s="93">
        <f t="shared" si="145"/>
        <v>45048</v>
      </c>
      <c r="P51" s="93">
        <f t="shared" si="145"/>
        <v>42179</v>
      </c>
      <c r="Q51" s="93"/>
      <c r="R51" s="93">
        <f t="shared" ref="R51:T51" si="146">SUM(R52:R54)</f>
        <v>78890</v>
      </c>
      <c r="S51" s="93">
        <f t="shared" si="146"/>
        <v>40340</v>
      </c>
      <c r="T51" s="93">
        <f t="shared" si="146"/>
        <v>38550</v>
      </c>
      <c r="U51" s="93"/>
      <c r="V51" s="93">
        <f t="shared" ref="V51:X51" si="147">SUM(V52:V54)</f>
        <v>73091</v>
      </c>
      <c r="W51" s="93">
        <f t="shared" si="147"/>
        <v>37680</v>
      </c>
      <c r="X51" s="93">
        <f t="shared" si="147"/>
        <v>35411</v>
      </c>
      <c r="Y51" s="93"/>
      <c r="Z51" s="93">
        <f t="shared" ref="Z51:AA51" si="148">SUM(Z52:Z54)</f>
        <v>74479</v>
      </c>
      <c r="AA51" s="93">
        <f t="shared" si="148"/>
        <v>38269</v>
      </c>
      <c r="AB51" s="93">
        <f>SUM(AB52:AB54)</f>
        <v>36210</v>
      </c>
      <c r="AC51" s="44"/>
    </row>
    <row r="52" spans="1:32" x14ac:dyDescent="0.2">
      <c r="A52" s="49" t="s">
        <v>1</v>
      </c>
      <c r="B52" s="82">
        <f>+F52+J52+N52+R52+V52+Z52</f>
        <v>416303</v>
      </c>
      <c r="C52" s="82">
        <f>+G52+K52+O52+S52+W52+AA52</f>
        <v>214280</v>
      </c>
      <c r="D52" s="82">
        <f>+B52-C52</f>
        <v>202023</v>
      </c>
      <c r="E52" s="81"/>
      <c r="F52" s="81">
        <f>+F57+F62</f>
        <v>64379</v>
      </c>
      <c r="G52" s="81">
        <f t="shared" ref="G52:H52" si="149">+G57+G62</f>
        <v>32958</v>
      </c>
      <c r="H52" s="81">
        <f t="shared" si="149"/>
        <v>31421</v>
      </c>
      <c r="I52" s="81"/>
      <c r="J52" s="81">
        <f>+J57+J62</f>
        <v>65194</v>
      </c>
      <c r="K52" s="81">
        <f t="shared" ref="K52:L52" si="150">+K57+K62</f>
        <v>33592</v>
      </c>
      <c r="L52" s="81">
        <f t="shared" si="150"/>
        <v>31602</v>
      </c>
      <c r="M52" s="81"/>
      <c r="N52" s="81">
        <f>+N57+N62</f>
        <v>80259</v>
      </c>
      <c r="O52" s="81">
        <f t="shared" ref="O52:P52" si="151">+O57+O62</f>
        <v>41532</v>
      </c>
      <c r="P52" s="81">
        <f t="shared" si="151"/>
        <v>38727</v>
      </c>
      <c r="Q52" s="81"/>
      <c r="R52" s="81">
        <f>+R57+R62</f>
        <v>72066</v>
      </c>
      <c r="S52" s="81">
        <f t="shared" ref="S52:T52" si="152">+S57+S62</f>
        <v>36925</v>
      </c>
      <c r="T52" s="81">
        <f t="shared" si="152"/>
        <v>35141</v>
      </c>
      <c r="U52" s="81"/>
      <c r="V52" s="81">
        <f>+V57+V62</f>
        <v>66693</v>
      </c>
      <c r="W52" s="81">
        <f t="shared" ref="W52:X52" si="153">+W57+W62</f>
        <v>34452</v>
      </c>
      <c r="X52" s="81">
        <f t="shared" si="153"/>
        <v>32241</v>
      </c>
      <c r="Y52" s="81"/>
      <c r="Z52" s="81">
        <f>+Z57+Z62</f>
        <v>67712</v>
      </c>
      <c r="AA52" s="81">
        <f t="shared" ref="AA52:AB52" si="154">+AA57+AA62</f>
        <v>34821</v>
      </c>
      <c r="AB52" s="81">
        <f t="shared" si="154"/>
        <v>32891</v>
      </c>
    </row>
    <row r="53" spans="1:32" x14ac:dyDescent="0.2">
      <c r="A53" s="49" t="s">
        <v>2</v>
      </c>
      <c r="B53" s="82">
        <f t="shared" ref="B53:B54" si="155">+F53+J53+N53+R53+V53+Z53</f>
        <v>35606</v>
      </c>
      <c r="C53" s="82">
        <f t="shared" ref="C53:C54" si="156">+G53+K53+O53+S53+W53+AA53</f>
        <v>18175</v>
      </c>
      <c r="D53" s="82">
        <f t="shared" ref="D53:D54" si="157">+B53-C53</f>
        <v>17431</v>
      </c>
      <c r="E53" s="81"/>
      <c r="F53" s="81">
        <f t="shared" ref="F53:H53" si="158">+F58+F63</f>
        <v>6027</v>
      </c>
      <c r="G53" s="81">
        <f t="shared" si="158"/>
        <v>3086</v>
      </c>
      <c r="H53" s="81">
        <f t="shared" si="158"/>
        <v>2941</v>
      </c>
      <c r="I53" s="81"/>
      <c r="J53" s="81">
        <f t="shared" ref="J53:L53" si="159">+J58+J63</f>
        <v>5969</v>
      </c>
      <c r="K53" s="81">
        <f t="shared" si="159"/>
        <v>3030</v>
      </c>
      <c r="L53" s="81">
        <f t="shared" si="159"/>
        <v>2939</v>
      </c>
      <c r="M53" s="81"/>
      <c r="N53" s="81">
        <f t="shared" ref="N53:P53" si="160">+N58+N63</f>
        <v>6144</v>
      </c>
      <c r="O53" s="81">
        <f t="shared" si="160"/>
        <v>3126</v>
      </c>
      <c r="P53" s="81">
        <f t="shared" si="160"/>
        <v>3018</v>
      </c>
      <c r="Q53" s="81"/>
      <c r="R53" s="81">
        <f t="shared" ref="R53:T53" si="161">+R58+R63</f>
        <v>5945</v>
      </c>
      <c r="S53" s="81">
        <f t="shared" si="161"/>
        <v>3007</v>
      </c>
      <c r="T53" s="81">
        <f t="shared" si="161"/>
        <v>2938</v>
      </c>
      <c r="U53" s="81"/>
      <c r="V53" s="81">
        <f t="shared" ref="V53:X53" si="162">+V58+V63</f>
        <v>5601</v>
      </c>
      <c r="W53" s="81">
        <f t="shared" si="162"/>
        <v>2867</v>
      </c>
      <c r="X53" s="81">
        <f t="shared" si="162"/>
        <v>2734</v>
      </c>
      <c r="Y53" s="81"/>
      <c r="Z53" s="81">
        <f t="shared" ref="Z53:AB53" si="163">+Z58+Z63</f>
        <v>5920</v>
      </c>
      <c r="AA53" s="81">
        <f t="shared" si="163"/>
        <v>3059</v>
      </c>
      <c r="AB53" s="81">
        <f t="shared" si="163"/>
        <v>2861</v>
      </c>
    </row>
    <row r="54" spans="1:32" x14ac:dyDescent="0.2">
      <c r="A54" s="49" t="s">
        <v>81</v>
      </c>
      <c r="B54" s="82">
        <f t="shared" si="155"/>
        <v>4838</v>
      </c>
      <c r="C54" s="82">
        <f t="shared" si="156"/>
        <v>2231</v>
      </c>
      <c r="D54" s="82">
        <f t="shared" si="157"/>
        <v>2607</v>
      </c>
      <c r="E54" s="81"/>
      <c r="F54" s="81">
        <f>+F59</f>
        <v>741</v>
      </c>
      <c r="G54" s="81">
        <f t="shared" ref="G54:H54" si="164">+G59</f>
        <v>344</v>
      </c>
      <c r="H54" s="81">
        <f t="shared" si="164"/>
        <v>397</v>
      </c>
      <c r="I54" s="81"/>
      <c r="J54" s="81">
        <f>+J59</f>
        <v>750</v>
      </c>
      <c r="K54" s="81">
        <f t="shared" ref="K54:L54" si="165">+K59</f>
        <v>339</v>
      </c>
      <c r="L54" s="81">
        <f t="shared" si="165"/>
        <v>411</v>
      </c>
      <c r="M54" s="81"/>
      <c r="N54" s="81">
        <f>+N59</f>
        <v>824</v>
      </c>
      <c r="O54" s="81">
        <f t="shared" ref="O54:P54" si="166">+O59</f>
        <v>390</v>
      </c>
      <c r="P54" s="81">
        <f t="shared" si="166"/>
        <v>434</v>
      </c>
      <c r="Q54" s="81"/>
      <c r="R54" s="81">
        <f>+R59</f>
        <v>879</v>
      </c>
      <c r="S54" s="81">
        <f t="shared" ref="S54:T54" si="167">+S59</f>
        <v>408</v>
      </c>
      <c r="T54" s="81">
        <f t="shared" si="167"/>
        <v>471</v>
      </c>
      <c r="U54" s="81"/>
      <c r="V54" s="81">
        <f>+V59</f>
        <v>797</v>
      </c>
      <c r="W54" s="81">
        <f t="shared" ref="W54:X54" si="168">+W59</f>
        <v>361</v>
      </c>
      <c r="X54" s="81">
        <f t="shared" si="168"/>
        <v>436</v>
      </c>
      <c r="Y54" s="81"/>
      <c r="Z54" s="81">
        <f>+Z59</f>
        <v>847</v>
      </c>
      <c r="AA54" s="81">
        <f t="shared" ref="AA54:AB54" si="169">+AA59</f>
        <v>389</v>
      </c>
      <c r="AB54" s="81">
        <f t="shared" si="169"/>
        <v>458</v>
      </c>
    </row>
    <row r="55" spans="1:32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32" s="94" customFormat="1" x14ac:dyDescent="0.2">
      <c r="A56" s="47" t="s">
        <v>83</v>
      </c>
      <c r="B56" s="93">
        <f>SUM(B57:B59)</f>
        <v>318152</v>
      </c>
      <c r="C56" s="93">
        <f t="shared" ref="C56:D56" si="170">SUM(C57:C59)</f>
        <v>162972</v>
      </c>
      <c r="D56" s="93">
        <f t="shared" si="170"/>
        <v>155180</v>
      </c>
      <c r="E56" s="93"/>
      <c r="F56" s="93">
        <f>SUM(F57:F59)</f>
        <v>49303</v>
      </c>
      <c r="G56" s="93">
        <f t="shared" ref="G56:H56" si="171">SUM(G57:G59)</f>
        <v>25112</v>
      </c>
      <c r="H56" s="93">
        <f t="shared" si="171"/>
        <v>24191</v>
      </c>
      <c r="I56" s="93"/>
      <c r="J56" s="93">
        <f>SUM(J57:J59)</f>
        <v>49829</v>
      </c>
      <c r="K56" s="93">
        <f t="shared" ref="K56:L56" si="172">SUM(K57:K59)</f>
        <v>25613</v>
      </c>
      <c r="L56" s="93">
        <f t="shared" si="172"/>
        <v>24216</v>
      </c>
      <c r="M56" s="93"/>
      <c r="N56" s="93">
        <f>SUM(N57:N59)</f>
        <v>60552</v>
      </c>
      <c r="O56" s="93">
        <f t="shared" ref="O56:P56" si="173">SUM(O57:O59)</f>
        <v>31111</v>
      </c>
      <c r="P56" s="93">
        <f t="shared" si="173"/>
        <v>29441</v>
      </c>
      <c r="Q56" s="93"/>
      <c r="R56" s="93">
        <f>SUM(R57:R59)</f>
        <v>54651</v>
      </c>
      <c r="S56" s="93">
        <f t="shared" ref="S56:T56" si="174">SUM(S57:S59)</f>
        <v>27937</v>
      </c>
      <c r="T56" s="93">
        <f t="shared" si="174"/>
        <v>26714</v>
      </c>
      <c r="U56" s="93"/>
      <c r="V56" s="93">
        <f>SUM(V57:V59)</f>
        <v>51241</v>
      </c>
      <c r="W56" s="93">
        <f t="shared" ref="W56:X56" si="175">SUM(W57:W59)</f>
        <v>26313</v>
      </c>
      <c r="X56" s="93">
        <f t="shared" si="175"/>
        <v>24928</v>
      </c>
      <c r="Y56" s="93"/>
      <c r="Z56" s="93">
        <f>SUM(Z57:Z59)</f>
        <v>52576</v>
      </c>
      <c r="AA56" s="93">
        <f t="shared" ref="AA56:AB56" si="176">SUM(AA57:AA59)</f>
        <v>26886</v>
      </c>
      <c r="AB56" s="93">
        <f t="shared" si="176"/>
        <v>25690</v>
      </c>
      <c r="AC56" s="44" t="s">
        <v>105</v>
      </c>
      <c r="AD56" s="95">
        <f>+F51+J51+N51</f>
        <v>230287</v>
      </c>
      <c r="AE56" s="95">
        <f>+F9+J9+N9</f>
        <v>73</v>
      </c>
      <c r="AF56" s="144">
        <f>+AE56/AD56*100</f>
        <v>3.1699574878304028E-2</v>
      </c>
    </row>
    <row r="57" spans="1:32" x14ac:dyDescent="0.2">
      <c r="A57" s="49" t="s">
        <v>1</v>
      </c>
      <c r="B57" s="82">
        <f>+F57+J57+N57+R57+V57+Z57</f>
        <v>279399</v>
      </c>
      <c r="C57" s="82">
        <f>+G57+K57+O57+S57+W57+AA57</f>
        <v>143392</v>
      </c>
      <c r="D57" s="82">
        <f t="shared" ref="D57:D59" si="177">+B57-C57</f>
        <v>136007</v>
      </c>
      <c r="E57" s="83"/>
      <c r="F57" s="83">
        <v>42835</v>
      </c>
      <c r="G57" s="83">
        <v>21838</v>
      </c>
      <c r="H57" s="83">
        <f>+F57-G57</f>
        <v>20997</v>
      </c>
      <c r="I57" s="83"/>
      <c r="J57" s="81">
        <v>43412</v>
      </c>
      <c r="K57" s="81">
        <v>22388</v>
      </c>
      <c r="L57" s="83">
        <f>+J57-K57</f>
        <v>21024</v>
      </c>
      <c r="M57" s="81"/>
      <c r="N57" s="81">
        <v>53867</v>
      </c>
      <c r="O57" s="81">
        <v>27736</v>
      </c>
      <c r="P57" s="83">
        <f>+N57-O57</f>
        <v>26131</v>
      </c>
      <c r="Q57" s="81"/>
      <c r="R57" s="81">
        <v>48097</v>
      </c>
      <c r="S57" s="81">
        <v>24654</v>
      </c>
      <c r="T57" s="83">
        <f>+R57-S57</f>
        <v>23443</v>
      </c>
      <c r="U57" s="81"/>
      <c r="V57" s="81">
        <v>45108</v>
      </c>
      <c r="W57" s="81">
        <v>23211</v>
      </c>
      <c r="X57" s="83">
        <f>+V57-W57</f>
        <v>21897</v>
      </c>
      <c r="Y57" s="81"/>
      <c r="Z57" s="81">
        <v>46080</v>
      </c>
      <c r="AA57" s="81">
        <v>23565</v>
      </c>
      <c r="AB57" s="83">
        <f>+Z57-AA57</f>
        <v>22515</v>
      </c>
      <c r="AC57" s="44" t="s">
        <v>106</v>
      </c>
      <c r="AD57" s="85">
        <f>+R51+V51+Z51</f>
        <v>226460</v>
      </c>
      <c r="AE57" s="85">
        <f>+R9+V9+Z9</f>
        <v>157</v>
      </c>
      <c r="AF57" s="144">
        <f>+AE57/AD57*100</f>
        <v>6.9327916629868411E-2</v>
      </c>
    </row>
    <row r="58" spans="1:32" x14ac:dyDescent="0.2">
      <c r="A58" s="49" t="s">
        <v>2</v>
      </c>
      <c r="B58" s="82">
        <f t="shared" ref="B58:B59" si="178">+F58+J58+N58+R58+V58+Z58</f>
        <v>33915</v>
      </c>
      <c r="C58" s="82">
        <f t="shared" ref="C58:C59" si="179">+G58+K58+O58+S58+W58+AA58</f>
        <v>17349</v>
      </c>
      <c r="D58" s="82">
        <f t="shared" si="177"/>
        <v>16566</v>
      </c>
      <c r="E58" s="83"/>
      <c r="F58" s="83">
        <v>5727</v>
      </c>
      <c r="G58" s="83">
        <v>2930</v>
      </c>
      <c r="H58" s="83">
        <f t="shared" ref="H58:H59" si="180">+F58-G58</f>
        <v>2797</v>
      </c>
      <c r="I58" s="83"/>
      <c r="J58" s="83">
        <v>5667</v>
      </c>
      <c r="K58" s="83">
        <v>2886</v>
      </c>
      <c r="L58" s="83">
        <f t="shared" ref="L58:L59" si="181">+J58-K58</f>
        <v>2781</v>
      </c>
      <c r="M58" s="83"/>
      <c r="N58" s="83">
        <v>5861</v>
      </c>
      <c r="O58" s="83">
        <v>2985</v>
      </c>
      <c r="P58" s="83">
        <f t="shared" ref="P58:P59" si="182">+N58-O58</f>
        <v>2876</v>
      </c>
      <c r="Q58" s="83"/>
      <c r="R58" s="83">
        <v>5675</v>
      </c>
      <c r="S58" s="83">
        <v>2875</v>
      </c>
      <c r="T58" s="83">
        <f t="shared" ref="T58:T59" si="183">+R58-S58</f>
        <v>2800</v>
      </c>
      <c r="U58" s="83"/>
      <c r="V58" s="83">
        <v>5336</v>
      </c>
      <c r="W58" s="83">
        <v>2741</v>
      </c>
      <c r="X58" s="83">
        <f t="shared" ref="X58:X59" si="184">+V58-W58</f>
        <v>2595</v>
      </c>
      <c r="Y58" s="83"/>
      <c r="Z58" s="83">
        <v>5649</v>
      </c>
      <c r="AA58" s="83">
        <v>2932</v>
      </c>
      <c r="AB58" s="83">
        <f t="shared" ref="AB58:AB59" si="185">+Z58-AA58</f>
        <v>2717</v>
      </c>
    </row>
    <row r="59" spans="1:32" x14ac:dyDescent="0.2">
      <c r="A59" s="49" t="s">
        <v>81</v>
      </c>
      <c r="B59" s="82">
        <f t="shared" si="178"/>
        <v>4838</v>
      </c>
      <c r="C59" s="82">
        <f t="shared" si="179"/>
        <v>2231</v>
      </c>
      <c r="D59" s="82">
        <f t="shared" si="177"/>
        <v>2607</v>
      </c>
      <c r="E59" s="83"/>
      <c r="F59" s="83">
        <v>741</v>
      </c>
      <c r="G59" s="83">
        <v>344</v>
      </c>
      <c r="H59" s="83">
        <f t="shared" si="180"/>
        <v>397</v>
      </c>
      <c r="I59" s="83"/>
      <c r="J59" s="83">
        <v>750</v>
      </c>
      <c r="K59" s="83">
        <v>339</v>
      </c>
      <c r="L59" s="83">
        <f t="shared" si="181"/>
        <v>411</v>
      </c>
      <c r="M59" s="83"/>
      <c r="N59" s="83">
        <v>824</v>
      </c>
      <c r="O59" s="83">
        <v>390</v>
      </c>
      <c r="P59" s="83">
        <f t="shared" si="182"/>
        <v>434</v>
      </c>
      <c r="Q59" s="83"/>
      <c r="R59" s="83">
        <v>879</v>
      </c>
      <c r="S59" s="83">
        <v>408</v>
      </c>
      <c r="T59" s="83">
        <f t="shared" si="183"/>
        <v>471</v>
      </c>
      <c r="U59" s="83"/>
      <c r="V59" s="83">
        <v>797</v>
      </c>
      <c r="W59" s="83">
        <v>361</v>
      </c>
      <c r="X59" s="83">
        <f t="shared" si="184"/>
        <v>436</v>
      </c>
      <c r="Y59" s="83"/>
      <c r="Z59" s="83">
        <v>847</v>
      </c>
      <c r="AA59" s="83">
        <v>389</v>
      </c>
      <c r="AB59" s="83">
        <f t="shared" si="185"/>
        <v>458</v>
      </c>
    </row>
    <row r="60" spans="1:32" x14ac:dyDescent="0.2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</row>
    <row r="61" spans="1:32" s="94" customFormat="1" x14ac:dyDescent="0.2">
      <c r="A61" s="48" t="s">
        <v>82</v>
      </c>
      <c r="B61" s="93">
        <f>SUM(B62:B64)</f>
        <v>138595</v>
      </c>
      <c r="C61" s="93">
        <f t="shared" ref="C61:D61" si="186">SUM(C62:C64)</f>
        <v>71714</v>
      </c>
      <c r="D61" s="93">
        <f t="shared" si="186"/>
        <v>66881</v>
      </c>
      <c r="E61" s="93"/>
      <c r="F61" s="93">
        <f>SUM(F62:F64)</f>
        <v>21844</v>
      </c>
      <c r="G61" s="93">
        <f t="shared" ref="G61:H61" si="187">SUM(G62:G64)</f>
        <v>11276</v>
      </c>
      <c r="H61" s="93">
        <f t="shared" si="187"/>
        <v>10568</v>
      </c>
      <c r="I61" s="93"/>
      <c r="J61" s="93">
        <f>SUM(J62:J64)</f>
        <v>22084</v>
      </c>
      <c r="K61" s="93">
        <f t="shared" ref="K61:L61" si="188">SUM(K62:K64)</f>
        <v>11348</v>
      </c>
      <c r="L61" s="93">
        <f t="shared" si="188"/>
        <v>10736</v>
      </c>
      <c r="M61" s="93"/>
      <c r="N61" s="93">
        <f>SUM(N62:N64)</f>
        <v>26675</v>
      </c>
      <c r="O61" s="93">
        <f t="shared" ref="O61:P61" si="189">SUM(O62:O64)</f>
        <v>13937</v>
      </c>
      <c r="P61" s="93">
        <f t="shared" si="189"/>
        <v>12738</v>
      </c>
      <c r="Q61" s="93"/>
      <c r="R61" s="93">
        <f>SUM(R62:R64)</f>
        <v>24239</v>
      </c>
      <c r="S61" s="93">
        <f t="shared" ref="S61:T61" si="190">SUM(S62:S64)</f>
        <v>12403</v>
      </c>
      <c r="T61" s="93">
        <f t="shared" si="190"/>
        <v>11836</v>
      </c>
      <c r="U61" s="93"/>
      <c r="V61" s="93">
        <f>SUM(V62:V64)</f>
        <v>21850</v>
      </c>
      <c r="W61" s="93">
        <f t="shared" ref="W61:X61" si="191">SUM(W62:W64)</f>
        <v>11367</v>
      </c>
      <c r="X61" s="93">
        <f t="shared" si="191"/>
        <v>10483</v>
      </c>
      <c r="Y61" s="93"/>
      <c r="Z61" s="93">
        <f>SUM(Z62:Z64)</f>
        <v>21903</v>
      </c>
      <c r="AA61" s="93">
        <f t="shared" ref="AA61:AB61" si="192">SUM(AA62:AA64)</f>
        <v>11383</v>
      </c>
      <c r="AB61" s="93">
        <f t="shared" si="192"/>
        <v>10520</v>
      </c>
      <c r="AC61" s="44"/>
    </row>
    <row r="62" spans="1:32" x14ac:dyDescent="0.2">
      <c r="A62" s="49" t="s">
        <v>1</v>
      </c>
      <c r="B62" s="82">
        <f>+F62+J62+N62+R62+V62+Z62</f>
        <v>136904</v>
      </c>
      <c r="C62" s="82">
        <f>+G62+K62+O62+S62+W62+AA62</f>
        <v>70888</v>
      </c>
      <c r="D62" s="82">
        <f t="shared" ref="D62:D63" si="193">+B62-C62</f>
        <v>66016</v>
      </c>
      <c r="E62" s="83"/>
      <c r="F62" s="83">
        <v>21544</v>
      </c>
      <c r="G62" s="83">
        <v>11120</v>
      </c>
      <c r="H62" s="83">
        <f>+F62-G62</f>
        <v>10424</v>
      </c>
      <c r="I62" s="83"/>
      <c r="J62" s="83">
        <v>21782</v>
      </c>
      <c r="K62" s="83">
        <v>11204</v>
      </c>
      <c r="L62" s="83">
        <f>+J62-K62</f>
        <v>10578</v>
      </c>
      <c r="M62" s="83"/>
      <c r="N62" s="83">
        <v>26392</v>
      </c>
      <c r="O62" s="83">
        <v>13796</v>
      </c>
      <c r="P62" s="83">
        <f>+N62-O62</f>
        <v>12596</v>
      </c>
      <c r="Q62" s="83"/>
      <c r="R62" s="83">
        <v>23969</v>
      </c>
      <c r="S62" s="83">
        <v>12271</v>
      </c>
      <c r="T62" s="83">
        <f>+R62-S62</f>
        <v>11698</v>
      </c>
      <c r="U62" s="83"/>
      <c r="V62" s="83">
        <v>21585</v>
      </c>
      <c r="W62" s="83">
        <v>11241</v>
      </c>
      <c r="X62" s="83">
        <f>+V62-W62</f>
        <v>10344</v>
      </c>
      <c r="Y62" s="83"/>
      <c r="Z62" s="83">
        <v>21632</v>
      </c>
      <c r="AA62" s="83">
        <v>11256</v>
      </c>
      <c r="AB62" s="83">
        <f>+Z62-AA62</f>
        <v>10376</v>
      </c>
    </row>
    <row r="63" spans="1:32" x14ac:dyDescent="0.2">
      <c r="A63" s="49" t="s">
        <v>2</v>
      </c>
      <c r="B63" s="82">
        <f t="shared" ref="B63" si="194">+F63+J63+N63+R63+V63+Z63</f>
        <v>1691</v>
      </c>
      <c r="C63" s="82">
        <f t="shared" ref="C63" si="195">+G63+K63+O63+S63+W63+AA63</f>
        <v>826</v>
      </c>
      <c r="D63" s="82">
        <f t="shared" si="193"/>
        <v>865</v>
      </c>
      <c r="E63" s="83"/>
      <c r="F63" s="83">
        <v>300</v>
      </c>
      <c r="G63" s="83">
        <v>156</v>
      </c>
      <c r="H63" s="83">
        <f>+F63-G63</f>
        <v>144</v>
      </c>
      <c r="I63" s="83"/>
      <c r="J63" s="83">
        <v>302</v>
      </c>
      <c r="K63" s="83">
        <v>144</v>
      </c>
      <c r="L63" s="83">
        <f>+J63-K63</f>
        <v>158</v>
      </c>
      <c r="M63" s="83"/>
      <c r="N63" s="83">
        <v>283</v>
      </c>
      <c r="O63" s="83">
        <v>141</v>
      </c>
      <c r="P63" s="83">
        <f>+N63-O63</f>
        <v>142</v>
      </c>
      <c r="Q63" s="83"/>
      <c r="R63" s="83">
        <v>270</v>
      </c>
      <c r="S63" s="83">
        <v>132</v>
      </c>
      <c r="T63" s="83">
        <f>+R63-S63</f>
        <v>138</v>
      </c>
      <c r="U63" s="83"/>
      <c r="V63" s="83">
        <v>265</v>
      </c>
      <c r="W63" s="83">
        <v>126</v>
      </c>
      <c r="X63" s="83">
        <f>+V63-W63</f>
        <v>139</v>
      </c>
      <c r="Y63" s="83"/>
      <c r="Z63" s="83">
        <v>271</v>
      </c>
      <c r="AA63" s="83">
        <v>127</v>
      </c>
      <c r="AB63" s="83">
        <f>+Z63-AA63</f>
        <v>144</v>
      </c>
    </row>
    <row r="64" spans="1:32" x14ac:dyDescent="0.2">
      <c r="A64" s="49" t="s">
        <v>81</v>
      </c>
      <c r="B64" s="93" t="s">
        <v>8</v>
      </c>
      <c r="C64" s="93" t="s">
        <v>8</v>
      </c>
      <c r="D64" s="93" t="s">
        <v>8</v>
      </c>
      <c r="F64" s="93" t="s">
        <v>8</v>
      </c>
      <c r="G64" s="93" t="s">
        <v>8</v>
      </c>
      <c r="H64" s="93" t="s">
        <v>8</v>
      </c>
      <c r="J64" s="93" t="s">
        <v>8</v>
      </c>
      <c r="K64" s="93" t="s">
        <v>8</v>
      </c>
      <c r="L64" s="93" t="s">
        <v>8</v>
      </c>
      <c r="N64" s="93" t="s">
        <v>8</v>
      </c>
      <c r="O64" s="93" t="s">
        <v>8</v>
      </c>
      <c r="P64" s="93" t="s">
        <v>8</v>
      </c>
      <c r="R64" s="93" t="s">
        <v>8</v>
      </c>
      <c r="S64" s="93" t="s">
        <v>8</v>
      </c>
      <c r="T64" s="93" t="s">
        <v>8</v>
      </c>
      <c r="V64" s="93" t="s">
        <v>8</v>
      </c>
      <c r="W64" s="93" t="s">
        <v>8</v>
      </c>
      <c r="X64" s="93" t="s">
        <v>8</v>
      </c>
      <c r="Z64" s="93" t="s">
        <v>8</v>
      </c>
      <c r="AA64" s="93" t="s">
        <v>8</v>
      </c>
      <c r="AB64" s="93" t="s">
        <v>8</v>
      </c>
    </row>
  </sheetData>
  <mergeCells count="23">
    <mergeCell ref="A50:AB50"/>
    <mergeCell ref="A8:AB8"/>
    <mergeCell ref="A24:AB24"/>
    <mergeCell ref="A47:A48"/>
    <mergeCell ref="B47:D47"/>
    <mergeCell ref="F47:H47"/>
    <mergeCell ref="J47:L47"/>
    <mergeCell ref="N47:P47"/>
    <mergeCell ref="R47:T47"/>
    <mergeCell ref="V47:X47"/>
    <mergeCell ref="Z47:AB47"/>
    <mergeCell ref="N5:P5"/>
    <mergeCell ref="V5:X5"/>
    <mergeCell ref="R5:T5"/>
    <mergeCell ref="A1:AB1"/>
    <mergeCell ref="A2:AB2"/>
    <mergeCell ref="A3:AB3"/>
    <mergeCell ref="A4:AB4"/>
    <mergeCell ref="Z5:AB5"/>
    <mergeCell ref="A5:A6"/>
    <mergeCell ref="B5:D5"/>
    <mergeCell ref="F5:H5"/>
    <mergeCell ref="J5:L5"/>
  </mergeCells>
  <conditionalFormatting sqref="B9:P22 U9:AB22">
    <cfRule type="cellIs" dxfId="237" priority="24" operator="equal">
      <formula>0</formula>
    </cfRule>
  </conditionalFormatting>
  <conditionalFormatting sqref="B51:P64 U51:AB64">
    <cfRule type="cellIs" dxfId="236" priority="10" operator="equal">
      <formula>0</formula>
    </cfRule>
  </conditionalFormatting>
  <conditionalFormatting sqref="B25:AB38">
    <cfRule type="cellIs" dxfId="235" priority="2" operator="equal">
      <formula>0</formula>
    </cfRule>
  </conditionalFormatting>
  <conditionalFormatting sqref="Q9:Q17">
    <cfRule type="cellIs" dxfId="234" priority="21" operator="equal">
      <formula>0</formula>
    </cfRule>
  </conditionalFormatting>
  <conditionalFormatting sqref="Q51:Q59">
    <cfRule type="cellIs" dxfId="233" priority="7" operator="equal">
      <formula>0</formula>
    </cfRule>
  </conditionalFormatting>
  <conditionalFormatting sqref="Q17:S22">
    <cfRule type="cellIs" dxfId="232" priority="19" operator="equal">
      <formula>0</formula>
    </cfRule>
  </conditionalFormatting>
  <conditionalFormatting sqref="Q64:T64">
    <cfRule type="cellIs" dxfId="231" priority="5" operator="equal">
      <formula>0</formula>
    </cfRule>
  </conditionalFormatting>
  <conditionalFormatting sqref="R15:S17">
    <cfRule type="cellIs" dxfId="230" priority="23" operator="equal">
      <formula>0</formula>
    </cfRule>
  </conditionalFormatting>
  <conditionalFormatting sqref="R57:S58 Q59:S63">
    <cfRule type="cellIs" dxfId="229" priority="9" operator="equal">
      <formula>0</formula>
    </cfRule>
  </conditionalFormatting>
  <conditionalFormatting sqref="R9:T14">
    <cfRule type="cellIs" dxfId="228" priority="18" operator="equal">
      <formula>0</formula>
    </cfRule>
  </conditionalFormatting>
  <conditionalFormatting sqref="R51:T56">
    <cfRule type="cellIs" dxfId="227" priority="4" operator="equal">
      <formula>0</formula>
    </cfRule>
  </conditionalFormatting>
  <conditionalFormatting sqref="T15:T22">
    <cfRule type="cellIs" dxfId="226" priority="3" operator="equal">
      <formula>0</formula>
    </cfRule>
  </conditionalFormatting>
  <conditionalFormatting sqref="T57:T63">
    <cfRule type="cellIs" dxfId="225" priority="1" operator="equal">
      <formula>0</formula>
    </cfRule>
  </conditionalFormatting>
  <hyperlinks>
    <hyperlink ref="AC2" location="Contenido!A1" display="Contenido" xr:uid="{00000000-0004-0000-1100-000000000000}"/>
  </hyperlinks>
  <printOptions horizontalCentered="1"/>
  <pageMargins left="0.39370078740157483" right="0.39370078740157483" top="0.59055118110236227" bottom="0.19685039370078741" header="0" footer="0"/>
  <pageSetup scale="95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59999389629810485"/>
    <pageSetUpPr fitToPage="1"/>
  </sheetPr>
  <dimension ref="A1:AC38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138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149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112</v>
      </c>
      <c r="G6" s="173"/>
      <c r="H6" s="173"/>
      <c r="I6" s="124"/>
      <c r="J6" s="173" t="s">
        <v>113</v>
      </c>
      <c r="K6" s="173"/>
      <c r="L6" s="173"/>
      <c r="M6" s="124"/>
      <c r="N6" s="173" t="s">
        <v>114</v>
      </c>
      <c r="O6" s="173"/>
      <c r="P6" s="173"/>
      <c r="Q6" s="124"/>
      <c r="R6" s="173" t="s">
        <v>115</v>
      </c>
      <c r="S6" s="173"/>
      <c r="T6" s="173"/>
      <c r="U6" s="124"/>
      <c r="V6" s="173" t="s">
        <v>116</v>
      </c>
      <c r="W6" s="173"/>
      <c r="X6" s="173"/>
      <c r="Y6" s="124"/>
      <c r="Z6" s="173" t="s">
        <v>117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96">
        <f>SUM(B11:B37)</f>
        <v>230</v>
      </c>
      <c r="C9" s="96">
        <f>SUM(C11:C37)</f>
        <v>65</v>
      </c>
      <c r="D9" s="96">
        <f>SUM(D11:D37)</f>
        <v>165</v>
      </c>
      <c r="E9" s="96"/>
      <c r="F9" s="96">
        <f>SUM(F11:F37)</f>
        <v>-135</v>
      </c>
      <c r="G9" s="96">
        <f>SUM(G11:G37)</f>
        <v>-108</v>
      </c>
      <c r="H9" s="96">
        <f>SUM(H11:H37)</f>
        <v>-27</v>
      </c>
      <c r="I9" s="96"/>
      <c r="J9" s="96">
        <f>SUM(J11:J37)</f>
        <v>58</v>
      </c>
      <c r="K9" s="96">
        <f>SUM(K11:K37)</f>
        <v>64</v>
      </c>
      <c r="L9" s="96">
        <f>SUM(L11:L37)</f>
        <v>-6</v>
      </c>
      <c r="M9" s="96"/>
      <c r="N9" s="96">
        <f>SUM(N11:N37)</f>
        <v>150</v>
      </c>
      <c r="O9" s="96">
        <f>SUM(O11:O37)</f>
        <v>25</v>
      </c>
      <c r="P9" s="96">
        <f>SUM(P11:P37)</f>
        <v>125</v>
      </c>
      <c r="Q9" s="96"/>
      <c r="R9" s="96">
        <f>SUM(R11:R37)</f>
        <v>-3</v>
      </c>
      <c r="S9" s="96">
        <f>SUM(S11:S37)</f>
        <v>43</v>
      </c>
      <c r="T9" s="96">
        <f>SUM(T11:T37)</f>
        <v>-46</v>
      </c>
      <c r="U9" s="96"/>
      <c r="V9" s="96">
        <f>SUM(V11:V37)</f>
        <v>30</v>
      </c>
      <c r="W9" s="96">
        <f>SUM(W11:W37)</f>
        <v>38</v>
      </c>
      <c r="X9" s="96">
        <f>SUM(X11:X37)</f>
        <v>-8</v>
      </c>
      <c r="Y9" s="96"/>
      <c r="Z9" s="96">
        <f>SUM(Z11:Z37)</f>
        <v>130</v>
      </c>
      <c r="AA9" s="96">
        <f>SUM(AA11:AA37)</f>
        <v>3</v>
      </c>
      <c r="AB9" s="96">
        <f>SUM(AB11:AB37)</f>
        <v>127</v>
      </c>
      <c r="AC9" s="44"/>
    </row>
    <row r="10" spans="1:29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</row>
    <row r="11" spans="1:29" x14ac:dyDescent="0.2">
      <c r="A11" s="19" t="s">
        <v>27</v>
      </c>
      <c r="B11" s="89">
        <f>+F11+J11+N11+R11+V11+Z11</f>
        <v>261</v>
      </c>
      <c r="C11" s="89">
        <f>+G11+K11+O11+S11+W11+AA11</f>
        <v>116</v>
      </c>
      <c r="D11" s="89">
        <f>+B11-C11</f>
        <v>145</v>
      </c>
      <c r="E11" s="90"/>
      <c r="F11" s="90">
        <v>46</v>
      </c>
      <c r="G11" s="90">
        <v>9</v>
      </c>
      <c r="H11" s="90">
        <f>+F11-G11</f>
        <v>37</v>
      </c>
      <c r="I11" s="90"/>
      <c r="J11" s="90">
        <v>35</v>
      </c>
      <c r="K11" s="90">
        <v>21</v>
      </c>
      <c r="L11" s="90">
        <f>+J11-K11</f>
        <v>14</v>
      </c>
      <c r="M11" s="90"/>
      <c r="N11" s="90">
        <v>86</v>
      </c>
      <c r="O11" s="90">
        <v>30</v>
      </c>
      <c r="P11" s="90">
        <f>+N11-O11</f>
        <v>56</v>
      </c>
      <c r="Q11" s="90"/>
      <c r="R11" s="90">
        <v>16</v>
      </c>
      <c r="S11" s="90">
        <v>12</v>
      </c>
      <c r="T11" s="90">
        <f>+R11-S11</f>
        <v>4</v>
      </c>
      <c r="U11" s="90"/>
      <c r="V11" s="90">
        <v>27</v>
      </c>
      <c r="W11" s="90">
        <v>29</v>
      </c>
      <c r="X11" s="90">
        <f>+V11-W11</f>
        <v>-2</v>
      </c>
      <c r="Y11" s="90"/>
      <c r="Z11" s="90">
        <v>51</v>
      </c>
      <c r="AA11" s="90">
        <v>15</v>
      </c>
      <c r="AB11" s="90">
        <f>+Z11-AA11</f>
        <v>36</v>
      </c>
    </row>
    <row r="12" spans="1:29" x14ac:dyDescent="0.2">
      <c r="A12" s="19" t="s">
        <v>33</v>
      </c>
      <c r="B12" s="89">
        <f t="shared" ref="B12:C37" si="0">+F12+J12+N12+R12+V12+Z12</f>
        <v>151</v>
      </c>
      <c r="C12" s="89">
        <f t="shared" si="0"/>
        <v>62</v>
      </c>
      <c r="D12" s="89">
        <f t="shared" ref="D12:D37" si="1">+B12-C12</f>
        <v>89</v>
      </c>
      <c r="E12" s="90"/>
      <c r="F12" s="90">
        <v>7</v>
      </c>
      <c r="G12" s="90">
        <v>9</v>
      </c>
      <c r="H12" s="90">
        <f t="shared" ref="H12:H37" si="2">+F12-G12</f>
        <v>-2</v>
      </c>
      <c r="I12" s="90"/>
      <c r="J12" s="90">
        <v>-1</v>
      </c>
      <c r="K12" s="90">
        <v>-6</v>
      </c>
      <c r="L12" s="90">
        <f t="shared" ref="L12:L37" si="3">+J12-K12</f>
        <v>5</v>
      </c>
      <c r="M12" s="90"/>
      <c r="N12" s="90">
        <v>41</v>
      </c>
      <c r="O12" s="90">
        <v>18</v>
      </c>
      <c r="P12" s="90">
        <f t="shared" ref="P12:P37" si="4">+N12-O12</f>
        <v>23</v>
      </c>
      <c r="Q12" s="90"/>
      <c r="R12" s="90">
        <v>53</v>
      </c>
      <c r="S12" s="90">
        <v>16</v>
      </c>
      <c r="T12" s="90">
        <f t="shared" ref="T12:T37" si="5">+R12-S12</f>
        <v>37</v>
      </c>
      <c r="U12" s="90"/>
      <c r="V12" s="90">
        <v>19</v>
      </c>
      <c r="W12" s="90">
        <v>10</v>
      </c>
      <c r="X12" s="90">
        <f t="shared" ref="X12:X37" si="6">+V12-W12</f>
        <v>9</v>
      </c>
      <c r="Y12" s="90"/>
      <c r="Z12" s="90">
        <v>32</v>
      </c>
      <c r="AA12" s="90">
        <v>15</v>
      </c>
      <c r="AB12" s="90">
        <f t="shared" ref="AB12:AB37" si="7">+Z12-AA12</f>
        <v>17</v>
      </c>
    </row>
    <row r="13" spans="1:29" x14ac:dyDescent="0.2">
      <c r="A13" s="19" t="s">
        <v>19</v>
      </c>
      <c r="B13" s="89">
        <f t="shared" si="0"/>
        <v>86</v>
      </c>
      <c r="C13" s="89">
        <f t="shared" si="0"/>
        <v>33</v>
      </c>
      <c r="D13" s="89">
        <f t="shared" si="1"/>
        <v>53</v>
      </c>
      <c r="E13" s="90"/>
      <c r="F13" s="90">
        <v>26</v>
      </c>
      <c r="G13" s="90">
        <v>-8</v>
      </c>
      <c r="H13" s="90">
        <f t="shared" si="2"/>
        <v>34</v>
      </c>
      <c r="I13" s="90"/>
      <c r="J13" s="90">
        <v>31</v>
      </c>
      <c r="K13" s="90">
        <v>34</v>
      </c>
      <c r="L13" s="90">
        <f t="shared" si="3"/>
        <v>-3</v>
      </c>
      <c r="M13" s="90"/>
      <c r="N13" s="90">
        <v>38</v>
      </c>
      <c r="O13" s="90">
        <v>15</v>
      </c>
      <c r="P13" s="90">
        <f t="shared" si="4"/>
        <v>23</v>
      </c>
      <c r="Q13" s="90"/>
      <c r="R13" s="90">
        <v>21</v>
      </c>
      <c r="S13" s="90">
        <v>22</v>
      </c>
      <c r="T13" s="90">
        <f t="shared" si="5"/>
        <v>-1</v>
      </c>
      <c r="U13" s="90"/>
      <c r="V13" s="90">
        <v>-29</v>
      </c>
      <c r="W13" s="90">
        <v>-28</v>
      </c>
      <c r="X13" s="90">
        <f t="shared" si="6"/>
        <v>-1</v>
      </c>
      <c r="Y13" s="90"/>
      <c r="Z13" s="90">
        <v>-1</v>
      </c>
      <c r="AA13" s="90">
        <v>-2</v>
      </c>
      <c r="AB13" s="90">
        <f t="shared" si="7"/>
        <v>1</v>
      </c>
    </row>
    <row r="14" spans="1:29" x14ac:dyDescent="0.2">
      <c r="A14" s="19" t="s">
        <v>34</v>
      </c>
      <c r="B14" s="89">
        <f t="shared" si="0"/>
        <v>-129</v>
      </c>
      <c r="C14" s="89">
        <f t="shared" si="0"/>
        <v>-116</v>
      </c>
      <c r="D14" s="89">
        <f t="shared" si="1"/>
        <v>-13</v>
      </c>
      <c r="E14" s="90"/>
      <c r="F14" s="90">
        <v>-26</v>
      </c>
      <c r="G14" s="90">
        <v>-46</v>
      </c>
      <c r="H14" s="90">
        <f t="shared" si="2"/>
        <v>20</v>
      </c>
      <c r="I14" s="90"/>
      <c r="J14" s="90">
        <v>-5</v>
      </c>
      <c r="K14" s="90">
        <v>19</v>
      </c>
      <c r="L14" s="90">
        <f t="shared" si="3"/>
        <v>-24</v>
      </c>
      <c r="M14" s="90"/>
      <c r="N14" s="90">
        <v>-46</v>
      </c>
      <c r="O14" s="90">
        <v>-29</v>
      </c>
      <c r="P14" s="90">
        <f t="shared" si="4"/>
        <v>-17</v>
      </c>
      <c r="Q14" s="90"/>
      <c r="R14" s="90">
        <v>-5</v>
      </c>
      <c r="S14" s="90">
        <v>-3</v>
      </c>
      <c r="T14" s="90">
        <f t="shared" si="5"/>
        <v>-2</v>
      </c>
      <c r="U14" s="90"/>
      <c r="V14" s="90">
        <v>-4</v>
      </c>
      <c r="W14" s="90">
        <v>-20</v>
      </c>
      <c r="X14" s="90">
        <f t="shared" si="6"/>
        <v>16</v>
      </c>
      <c r="Y14" s="90"/>
      <c r="Z14" s="90">
        <v>-43</v>
      </c>
      <c r="AA14" s="90">
        <v>-37</v>
      </c>
      <c r="AB14" s="90">
        <f t="shared" si="7"/>
        <v>-6</v>
      </c>
    </row>
    <row r="15" spans="1:29" x14ac:dyDescent="0.2">
      <c r="A15" s="19" t="s">
        <v>35</v>
      </c>
      <c r="B15" s="89">
        <f t="shared" si="0"/>
        <v>17</v>
      </c>
      <c r="C15" s="89">
        <f t="shared" si="0"/>
        <v>15</v>
      </c>
      <c r="D15" s="89">
        <f t="shared" si="1"/>
        <v>2</v>
      </c>
      <c r="E15" s="91"/>
      <c r="F15" s="91">
        <v>-3</v>
      </c>
      <c r="G15" s="91">
        <v>-1</v>
      </c>
      <c r="H15" s="90">
        <f t="shared" si="2"/>
        <v>-2</v>
      </c>
      <c r="I15" s="91"/>
      <c r="J15" s="90">
        <v>7</v>
      </c>
      <c r="K15" s="90">
        <v>4</v>
      </c>
      <c r="L15" s="90">
        <f t="shared" si="3"/>
        <v>3</v>
      </c>
      <c r="M15" s="90"/>
      <c r="N15" s="90">
        <v>2</v>
      </c>
      <c r="O15" s="90">
        <v>2</v>
      </c>
      <c r="P15" s="90">
        <f t="shared" si="4"/>
        <v>0</v>
      </c>
      <c r="Q15" s="90"/>
      <c r="R15" s="90">
        <v>15</v>
      </c>
      <c r="S15" s="90">
        <v>9</v>
      </c>
      <c r="T15" s="90">
        <f t="shared" si="5"/>
        <v>6</v>
      </c>
      <c r="U15" s="90"/>
      <c r="V15" s="90">
        <v>-9</v>
      </c>
      <c r="W15" s="90">
        <v>1</v>
      </c>
      <c r="X15" s="90">
        <f t="shared" si="6"/>
        <v>-10</v>
      </c>
      <c r="Y15" s="90"/>
      <c r="Z15" s="90">
        <v>5</v>
      </c>
      <c r="AA15" s="90"/>
      <c r="AB15" s="90">
        <f t="shared" si="7"/>
        <v>5</v>
      </c>
    </row>
    <row r="16" spans="1:29" x14ac:dyDescent="0.2">
      <c r="A16" s="19" t="s">
        <v>36</v>
      </c>
      <c r="B16" s="89">
        <f t="shared" si="0"/>
        <v>-60</v>
      </c>
      <c r="C16" s="89">
        <f t="shared" si="0"/>
        <v>-62</v>
      </c>
      <c r="D16" s="89">
        <f t="shared" si="1"/>
        <v>2</v>
      </c>
      <c r="E16" s="91"/>
      <c r="F16" s="91">
        <v>-9</v>
      </c>
      <c r="G16" s="91">
        <v>-11</v>
      </c>
      <c r="H16" s="90">
        <f t="shared" si="2"/>
        <v>2</v>
      </c>
      <c r="I16" s="91"/>
      <c r="J16" s="91">
        <v>1</v>
      </c>
      <c r="K16" s="91">
        <v>-7</v>
      </c>
      <c r="L16" s="90">
        <f t="shared" si="3"/>
        <v>8</v>
      </c>
      <c r="M16" s="91"/>
      <c r="N16" s="91">
        <v>-13</v>
      </c>
      <c r="O16" s="91">
        <v>-20</v>
      </c>
      <c r="P16" s="90">
        <f t="shared" si="4"/>
        <v>7</v>
      </c>
      <c r="Q16" s="91"/>
      <c r="R16" s="91">
        <v>-33</v>
      </c>
      <c r="S16" s="91">
        <v>-13</v>
      </c>
      <c r="T16" s="90">
        <f t="shared" si="5"/>
        <v>-20</v>
      </c>
      <c r="U16" s="91"/>
      <c r="V16" s="91">
        <v>-9</v>
      </c>
      <c r="W16" s="91">
        <v>-12</v>
      </c>
      <c r="X16" s="90">
        <f t="shared" si="6"/>
        <v>3</v>
      </c>
      <c r="Y16" s="91"/>
      <c r="Z16" s="91">
        <v>3</v>
      </c>
      <c r="AA16" s="91">
        <v>1</v>
      </c>
      <c r="AB16" s="90">
        <f t="shared" si="7"/>
        <v>2</v>
      </c>
    </row>
    <row r="17" spans="1:28" x14ac:dyDescent="0.2">
      <c r="A17" s="19" t="s">
        <v>53</v>
      </c>
      <c r="B17" s="89">
        <f t="shared" si="0"/>
        <v>18</v>
      </c>
      <c r="C17" s="89">
        <f t="shared" si="0"/>
        <v>8</v>
      </c>
      <c r="D17" s="89">
        <f t="shared" si="1"/>
        <v>10</v>
      </c>
      <c r="E17" s="91"/>
      <c r="F17" s="91">
        <v>-4</v>
      </c>
      <c r="G17" s="91">
        <v>-3</v>
      </c>
      <c r="H17" s="90">
        <f t="shared" si="2"/>
        <v>-1</v>
      </c>
      <c r="I17" s="91"/>
      <c r="J17" s="91">
        <v>3</v>
      </c>
      <c r="K17" s="91">
        <v>-3</v>
      </c>
      <c r="L17" s="90">
        <f t="shared" si="3"/>
        <v>6</v>
      </c>
      <c r="M17" s="91"/>
      <c r="N17" s="91">
        <v>6</v>
      </c>
      <c r="O17" s="91">
        <v>4</v>
      </c>
      <c r="P17" s="90">
        <f t="shared" si="4"/>
        <v>2</v>
      </c>
      <c r="Q17" s="91"/>
      <c r="R17" s="91">
        <v>-2</v>
      </c>
      <c r="S17" s="91">
        <v>-5</v>
      </c>
      <c r="T17" s="90">
        <f t="shared" si="5"/>
        <v>3</v>
      </c>
      <c r="U17" s="91"/>
      <c r="V17" s="91">
        <v>7</v>
      </c>
      <c r="W17" s="91">
        <v>3</v>
      </c>
      <c r="X17" s="90">
        <f t="shared" si="6"/>
        <v>4</v>
      </c>
      <c r="Y17" s="91"/>
      <c r="Z17" s="91">
        <v>8</v>
      </c>
      <c r="AA17" s="91">
        <v>12</v>
      </c>
      <c r="AB17" s="90">
        <f t="shared" si="7"/>
        <v>-4</v>
      </c>
    </row>
    <row r="18" spans="1:28" x14ac:dyDescent="0.2">
      <c r="A18" s="19" t="s">
        <v>28</v>
      </c>
      <c r="B18" s="89">
        <f t="shared" si="0"/>
        <v>217</v>
      </c>
      <c r="C18" s="89">
        <f t="shared" si="0"/>
        <v>140</v>
      </c>
      <c r="D18" s="89">
        <f t="shared" si="1"/>
        <v>77</v>
      </c>
      <c r="E18" s="91"/>
      <c r="F18" s="91">
        <v>25</v>
      </c>
      <c r="G18" s="91">
        <v>42</v>
      </c>
      <c r="H18" s="90">
        <f t="shared" si="2"/>
        <v>-17</v>
      </c>
      <c r="I18" s="91"/>
      <c r="J18" s="91">
        <v>29</v>
      </c>
      <c r="K18" s="91">
        <v>26</v>
      </c>
      <c r="L18" s="90">
        <f t="shared" si="3"/>
        <v>3</v>
      </c>
      <c r="M18" s="91"/>
      <c r="N18" s="91">
        <v>68</v>
      </c>
      <c r="O18" s="91">
        <v>26</v>
      </c>
      <c r="P18" s="90">
        <f t="shared" si="4"/>
        <v>42</v>
      </c>
      <c r="Q18" s="91"/>
      <c r="R18" s="91">
        <v>14</v>
      </c>
      <c r="S18" s="91">
        <v>8</v>
      </c>
      <c r="T18" s="90">
        <f t="shared" si="5"/>
        <v>6</v>
      </c>
      <c r="U18" s="91"/>
      <c r="V18" s="91">
        <v>21</v>
      </c>
      <c r="W18" s="91">
        <v>4</v>
      </c>
      <c r="X18" s="90">
        <f t="shared" si="6"/>
        <v>17</v>
      </c>
      <c r="Y18" s="91"/>
      <c r="Z18" s="91">
        <v>60</v>
      </c>
      <c r="AA18" s="91">
        <v>34</v>
      </c>
      <c r="AB18" s="90">
        <f t="shared" si="7"/>
        <v>26</v>
      </c>
    </row>
    <row r="19" spans="1:28" x14ac:dyDescent="0.2">
      <c r="A19" s="19" t="s">
        <v>37</v>
      </c>
      <c r="B19" s="89">
        <f t="shared" si="0"/>
        <v>-42</v>
      </c>
      <c r="C19" s="89">
        <f t="shared" si="0"/>
        <v>-3</v>
      </c>
      <c r="D19" s="89">
        <f t="shared" si="1"/>
        <v>-39</v>
      </c>
      <c r="E19" s="90"/>
      <c r="F19" s="90">
        <v>-25</v>
      </c>
      <c r="G19" s="90">
        <v>-9</v>
      </c>
      <c r="H19" s="90">
        <f t="shared" si="2"/>
        <v>-16</v>
      </c>
      <c r="I19" s="90"/>
      <c r="J19" s="90">
        <v>9</v>
      </c>
      <c r="K19" s="90">
        <v>-3</v>
      </c>
      <c r="L19" s="90">
        <f t="shared" si="3"/>
        <v>12</v>
      </c>
      <c r="M19" s="90"/>
      <c r="N19" s="90">
        <v>8</v>
      </c>
      <c r="O19" s="90">
        <v>12</v>
      </c>
      <c r="P19" s="90">
        <f t="shared" si="4"/>
        <v>-4</v>
      </c>
      <c r="Q19" s="90"/>
      <c r="R19" s="90">
        <v>-14</v>
      </c>
      <c r="S19" s="90"/>
      <c r="T19" s="90">
        <f t="shared" si="5"/>
        <v>-14</v>
      </c>
      <c r="U19" s="90"/>
      <c r="V19" s="90"/>
      <c r="W19" s="90">
        <v>14</v>
      </c>
      <c r="X19" s="90">
        <f t="shared" si="6"/>
        <v>-14</v>
      </c>
      <c r="Y19" s="90"/>
      <c r="Z19" s="90">
        <v>-20</v>
      </c>
      <c r="AA19" s="90">
        <v>-17</v>
      </c>
      <c r="AB19" s="90">
        <f t="shared" si="7"/>
        <v>-3</v>
      </c>
    </row>
    <row r="20" spans="1:28" x14ac:dyDescent="0.2">
      <c r="A20" s="19" t="s">
        <v>38</v>
      </c>
      <c r="B20" s="89">
        <f t="shared" si="0"/>
        <v>-60</v>
      </c>
      <c r="C20" s="89">
        <f t="shared" si="0"/>
        <v>-36</v>
      </c>
      <c r="D20" s="89">
        <f t="shared" si="1"/>
        <v>-24</v>
      </c>
      <c r="E20" s="91"/>
      <c r="F20" s="91">
        <v>-43</v>
      </c>
      <c r="G20" s="91">
        <v>-28</v>
      </c>
      <c r="H20" s="90">
        <f t="shared" si="2"/>
        <v>-15</v>
      </c>
      <c r="I20" s="91"/>
      <c r="J20" s="91">
        <v>23</v>
      </c>
      <c r="K20" s="91">
        <v>22</v>
      </c>
      <c r="L20" s="90">
        <f t="shared" si="3"/>
        <v>1</v>
      </c>
      <c r="M20" s="91"/>
      <c r="N20" s="91">
        <v>-8</v>
      </c>
      <c r="O20" s="91">
        <v>-12</v>
      </c>
      <c r="P20" s="90">
        <f t="shared" si="4"/>
        <v>4</v>
      </c>
      <c r="Q20" s="91"/>
      <c r="R20" s="91">
        <v>-1</v>
      </c>
      <c r="S20" s="91">
        <v>2</v>
      </c>
      <c r="T20" s="90">
        <f t="shared" si="5"/>
        <v>-3</v>
      </c>
      <c r="U20" s="91"/>
      <c r="V20" s="91">
        <v>-4</v>
      </c>
      <c r="W20" s="91">
        <v>1</v>
      </c>
      <c r="X20" s="90">
        <f t="shared" si="6"/>
        <v>-5</v>
      </c>
      <c r="Y20" s="91"/>
      <c r="Z20" s="91">
        <v>-27</v>
      </c>
      <c r="AA20" s="91">
        <v>-21</v>
      </c>
      <c r="AB20" s="90">
        <f t="shared" si="7"/>
        <v>-6</v>
      </c>
    </row>
    <row r="21" spans="1:28" x14ac:dyDescent="0.2">
      <c r="A21" s="19" t="s">
        <v>39</v>
      </c>
      <c r="B21" s="89">
        <f t="shared" si="0"/>
        <v>-83</v>
      </c>
      <c r="C21" s="89">
        <f t="shared" si="0"/>
        <v>-28</v>
      </c>
      <c r="D21" s="89">
        <f t="shared" si="1"/>
        <v>-55</v>
      </c>
      <c r="E21" s="91"/>
      <c r="F21" s="91">
        <v>-1</v>
      </c>
      <c r="G21" s="91">
        <v>1</v>
      </c>
      <c r="H21" s="90">
        <f t="shared" si="2"/>
        <v>-2</v>
      </c>
      <c r="I21" s="91"/>
      <c r="J21" s="91">
        <v>-32</v>
      </c>
      <c r="K21" s="91">
        <v>-20</v>
      </c>
      <c r="L21" s="90">
        <f t="shared" si="3"/>
        <v>-12</v>
      </c>
      <c r="M21" s="91"/>
      <c r="N21" s="91">
        <v>-12</v>
      </c>
      <c r="O21" s="91">
        <v>-6</v>
      </c>
      <c r="P21" s="90">
        <f t="shared" si="4"/>
        <v>-6</v>
      </c>
      <c r="Q21" s="91"/>
      <c r="R21" s="91">
        <v>-6</v>
      </c>
      <c r="S21" s="91">
        <v>10</v>
      </c>
      <c r="T21" s="90">
        <f t="shared" si="5"/>
        <v>-16</v>
      </c>
      <c r="U21" s="91"/>
      <c r="V21" s="91">
        <v>-35</v>
      </c>
      <c r="W21" s="91">
        <v>-20</v>
      </c>
      <c r="X21" s="90">
        <f t="shared" si="6"/>
        <v>-15</v>
      </c>
      <c r="Y21" s="91"/>
      <c r="Z21" s="91">
        <v>3</v>
      </c>
      <c r="AA21" s="91">
        <v>7</v>
      </c>
      <c r="AB21" s="90">
        <f t="shared" si="7"/>
        <v>-4</v>
      </c>
    </row>
    <row r="22" spans="1:28" x14ac:dyDescent="0.2">
      <c r="A22" s="18" t="s">
        <v>20</v>
      </c>
      <c r="B22" s="89">
        <f t="shared" si="0"/>
        <v>44</v>
      </c>
      <c r="C22" s="89">
        <f t="shared" si="0"/>
        <v>27</v>
      </c>
      <c r="D22" s="89">
        <f t="shared" si="1"/>
        <v>17</v>
      </c>
      <c r="F22" s="90">
        <v>-3</v>
      </c>
      <c r="G22" s="90">
        <v>-10</v>
      </c>
      <c r="H22" s="90">
        <f t="shared" si="2"/>
        <v>7</v>
      </c>
      <c r="J22" s="90">
        <v>9</v>
      </c>
      <c r="K22" s="90">
        <v>11</v>
      </c>
      <c r="L22" s="90">
        <f t="shared" si="3"/>
        <v>-2</v>
      </c>
      <c r="N22" s="90">
        <v>6</v>
      </c>
      <c r="O22" s="90">
        <v>4</v>
      </c>
      <c r="P22" s="90">
        <f t="shared" si="4"/>
        <v>2</v>
      </c>
      <c r="R22" s="90">
        <v>-7</v>
      </c>
      <c r="S22" s="90">
        <v>-3</v>
      </c>
      <c r="T22" s="90">
        <f t="shared" si="5"/>
        <v>-4</v>
      </c>
      <c r="V22" s="90">
        <v>17</v>
      </c>
      <c r="W22" s="90">
        <v>10</v>
      </c>
      <c r="X22" s="90">
        <f t="shared" si="6"/>
        <v>7</v>
      </c>
      <c r="Z22" s="90">
        <v>22</v>
      </c>
      <c r="AA22" s="90">
        <v>15</v>
      </c>
      <c r="AB22" s="90">
        <f t="shared" si="7"/>
        <v>7</v>
      </c>
    </row>
    <row r="23" spans="1:28" x14ac:dyDescent="0.2">
      <c r="A23" s="19" t="s">
        <v>40</v>
      </c>
      <c r="B23" s="89">
        <f t="shared" si="0"/>
        <v>-46</v>
      </c>
      <c r="C23" s="89">
        <f t="shared" si="0"/>
        <v>-24</v>
      </c>
      <c r="D23" s="89">
        <f t="shared" si="1"/>
        <v>-22</v>
      </c>
      <c r="F23" s="89">
        <v>-10</v>
      </c>
      <c r="G23" s="89">
        <v>-4</v>
      </c>
      <c r="H23" s="90">
        <f t="shared" si="2"/>
        <v>-6</v>
      </c>
      <c r="J23" s="89">
        <v>-4</v>
      </c>
      <c r="L23" s="90">
        <f t="shared" si="3"/>
        <v>-4</v>
      </c>
      <c r="N23" s="89">
        <v>-12</v>
      </c>
      <c r="O23" s="89">
        <v>-4</v>
      </c>
      <c r="P23" s="90">
        <f t="shared" si="4"/>
        <v>-8</v>
      </c>
      <c r="R23" s="89">
        <v>-1</v>
      </c>
      <c r="S23" s="89">
        <v>-1</v>
      </c>
      <c r="T23" s="90">
        <f t="shared" si="5"/>
        <v>0</v>
      </c>
      <c r="V23" s="89">
        <v>-15</v>
      </c>
      <c r="W23" s="89">
        <v>-7</v>
      </c>
      <c r="X23" s="90">
        <f t="shared" si="6"/>
        <v>-8</v>
      </c>
      <c r="Z23" s="89">
        <v>-4</v>
      </c>
      <c r="AA23" s="89">
        <v>-8</v>
      </c>
      <c r="AB23" s="90">
        <f t="shared" si="7"/>
        <v>4</v>
      </c>
    </row>
    <row r="24" spans="1:28" x14ac:dyDescent="0.2">
      <c r="A24" s="19" t="s">
        <v>21</v>
      </c>
      <c r="B24" s="89">
        <f t="shared" si="0"/>
        <v>183</v>
      </c>
      <c r="C24" s="89">
        <f t="shared" si="0"/>
        <v>121</v>
      </c>
      <c r="D24" s="89">
        <f t="shared" si="1"/>
        <v>62</v>
      </c>
      <c r="F24" s="89">
        <v>36</v>
      </c>
      <c r="G24" s="89">
        <v>27</v>
      </c>
      <c r="H24" s="90">
        <f t="shared" si="2"/>
        <v>9</v>
      </c>
      <c r="J24" s="89">
        <v>51</v>
      </c>
      <c r="K24" s="89">
        <v>31</v>
      </c>
      <c r="L24" s="90">
        <f t="shared" si="3"/>
        <v>20</v>
      </c>
      <c r="N24" s="89">
        <v>42</v>
      </c>
      <c r="O24" s="89">
        <v>5</v>
      </c>
      <c r="P24" s="90">
        <f t="shared" si="4"/>
        <v>37</v>
      </c>
      <c r="R24" s="89">
        <v>1</v>
      </c>
      <c r="S24" s="89">
        <v>17</v>
      </c>
      <c r="T24" s="90">
        <f t="shared" si="5"/>
        <v>-16</v>
      </c>
      <c r="V24" s="89">
        <v>42</v>
      </c>
      <c r="W24" s="89">
        <v>34</v>
      </c>
      <c r="X24" s="90">
        <f t="shared" si="6"/>
        <v>8</v>
      </c>
      <c r="Z24" s="89">
        <v>11</v>
      </c>
      <c r="AA24" s="89">
        <v>7</v>
      </c>
      <c r="AB24" s="90">
        <f t="shared" si="7"/>
        <v>4</v>
      </c>
    </row>
    <row r="25" spans="1:28" x14ac:dyDescent="0.2">
      <c r="A25" s="19" t="s">
        <v>87</v>
      </c>
      <c r="B25" s="89">
        <f t="shared" si="0"/>
        <v>61</v>
      </c>
      <c r="C25" s="89">
        <f t="shared" si="0"/>
        <v>9</v>
      </c>
      <c r="D25" s="89">
        <f t="shared" si="1"/>
        <v>52</v>
      </c>
      <c r="F25" s="89">
        <v>7</v>
      </c>
      <c r="G25" s="89">
        <v>11</v>
      </c>
      <c r="H25" s="90">
        <f t="shared" si="2"/>
        <v>-4</v>
      </c>
      <c r="J25" s="89">
        <v>2</v>
      </c>
      <c r="K25" s="89">
        <v>-9</v>
      </c>
      <c r="L25" s="90">
        <f t="shared" si="3"/>
        <v>11</v>
      </c>
      <c r="N25" s="89">
        <v>-1</v>
      </c>
      <c r="O25" s="89">
        <v>-1</v>
      </c>
      <c r="P25" s="90">
        <f t="shared" si="4"/>
        <v>0</v>
      </c>
      <c r="R25" s="89">
        <v>5</v>
      </c>
      <c r="S25" s="89">
        <v>-6</v>
      </c>
      <c r="T25" s="90">
        <f t="shared" si="5"/>
        <v>11</v>
      </c>
      <c r="V25" s="89">
        <v>21</v>
      </c>
      <c r="W25" s="89">
        <v>7</v>
      </c>
      <c r="X25" s="90">
        <f t="shared" si="6"/>
        <v>14</v>
      </c>
      <c r="Z25" s="89">
        <v>27</v>
      </c>
      <c r="AA25" s="89">
        <v>7</v>
      </c>
      <c r="AB25" s="90">
        <f t="shared" si="7"/>
        <v>20</v>
      </c>
    </row>
    <row r="26" spans="1:28" x14ac:dyDescent="0.2">
      <c r="A26" s="19" t="s">
        <v>29</v>
      </c>
      <c r="B26" s="89">
        <f t="shared" si="0"/>
        <v>-16</v>
      </c>
      <c r="C26" s="89">
        <f t="shared" si="0"/>
        <v>-3</v>
      </c>
      <c r="D26" s="89">
        <f t="shared" si="1"/>
        <v>-13</v>
      </c>
      <c r="F26" s="89">
        <v>-18</v>
      </c>
      <c r="G26" s="89">
        <v>-5</v>
      </c>
      <c r="H26" s="90">
        <f t="shared" si="2"/>
        <v>-13</v>
      </c>
      <c r="J26" s="89">
        <v>-6</v>
      </c>
      <c r="K26" s="89">
        <v>-4</v>
      </c>
      <c r="L26" s="90">
        <f t="shared" si="3"/>
        <v>-2</v>
      </c>
      <c r="N26" s="89">
        <v>-1</v>
      </c>
      <c r="O26" s="89">
        <v>-9</v>
      </c>
      <c r="P26" s="90">
        <f t="shared" si="4"/>
        <v>8</v>
      </c>
      <c r="R26" s="89">
        <v>12</v>
      </c>
      <c r="S26" s="89">
        <v>4</v>
      </c>
      <c r="T26" s="90">
        <f t="shared" si="5"/>
        <v>8</v>
      </c>
      <c r="V26" s="89">
        <v>3</v>
      </c>
      <c r="W26" s="89">
        <v>10</v>
      </c>
      <c r="X26" s="90">
        <f t="shared" si="6"/>
        <v>-7</v>
      </c>
      <c r="Z26" s="89">
        <v>-6</v>
      </c>
      <c r="AA26" s="89">
        <v>1</v>
      </c>
      <c r="AB26" s="90">
        <f t="shared" si="7"/>
        <v>-7</v>
      </c>
    </row>
    <row r="27" spans="1:28" x14ac:dyDescent="0.2">
      <c r="A27" s="19" t="s">
        <v>41</v>
      </c>
      <c r="B27" s="89">
        <f t="shared" si="0"/>
        <v>-25</v>
      </c>
      <c r="C27" s="89">
        <f t="shared" si="0"/>
        <v>4</v>
      </c>
      <c r="D27" s="89">
        <f t="shared" si="1"/>
        <v>-29</v>
      </c>
      <c r="F27" s="89">
        <v>1</v>
      </c>
      <c r="G27" s="89">
        <v>4</v>
      </c>
      <c r="H27" s="90">
        <f t="shared" si="2"/>
        <v>-3</v>
      </c>
      <c r="J27" s="89">
        <v>-7</v>
      </c>
      <c r="K27" s="89">
        <v>-8</v>
      </c>
      <c r="L27" s="90">
        <f t="shared" si="3"/>
        <v>1</v>
      </c>
      <c r="N27" s="89">
        <v>-10</v>
      </c>
      <c r="O27" s="89">
        <v>5</v>
      </c>
      <c r="P27" s="90">
        <f t="shared" si="4"/>
        <v>-15</v>
      </c>
      <c r="R27" s="89">
        <v>-7</v>
      </c>
      <c r="S27" s="89">
        <v>1</v>
      </c>
      <c r="T27" s="90">
        <f t="shared" si="5"/>
        <v>-8</v>
      </c>
      <c r="V27" s="89">
        <v>-1</v>
      </c>
      <c r="W27" s="89">
        <v>1</v>
      </c>
      <c r="X27" s="90">
        <f t="shared" si="6"/>
        <v>-2</v>
      </c>
      <c r="Z27" s="89">
        <v>-1</v>
      </c>
      <c r="AA27" s="89">
        <v>1</v>
      </c>
      <c r="AB27" s="90">
        <f t="shared" si="7"/>
        <v>-2</v>
      </c>
    </row>
    <row r="28" spans="1:28" x14ac:dyDescent="0.2">
      <c r="A28" s="19" t="s">
        <v>42</v>
      </c>
      <c r="B28" s="89">
        <f t="shared" si="0"/>
        <v>-16</v>
      </c>
      <c r="C28" s="89">
        <f t="shared" si="0"/>
        <v>12</v>
      </c>
      <c r="D28" s="89">
        <f t="shared" si="1"/>
        <v>-28</v>
      </c>
      <c r="F28" s="89">
        <v>-16</v>
      </c>
      <c r="G28" s="89">
        <v>-3</v>
      </c>
      <c r="H28" s="90">
        <f t="shared" si="2"/>
        <v>-13</v>
      </c>
      <c r="J28" s="89">
        <v>-13</v>
      </c>
      <c r="L28" s="90">
        <f t="shared" si="3"/>
        <v>-13</v>
      </c>
      <c r="N28" s="89">
        <v>22</v>
      </c>
      <c r="O28" s="89">
        <v>12</v>
      </c>
      <c r="P28" s="90">
        <f t="shared" si="4"/>
        <v>10</v>
      </c>
      <c r="R28" s="89">
        <v>-9</v>
      </c>
      <c r="S28" s="89">
        <v>-4</v>
      </c>
      <c r="T28" s="90">
        <f t="shared" si="5"/>
        <v>-5</v>
      </c>
      <c r="V28" s="89">
        <v>-6</v>
      </c>
      <c r="W28" s="89">
        <v>6</v>
      </c>
      <c r="X28" s="90">
        <f t="shared" si="6"/>
        <v>-12</v>
      </c>
      <c r="Z28" s="89">
        <v>6</v>
      </c>
      <c r="AA28" s="89">
        <v>1</v>
      </c>
      <c r="AB28" s="90">
        <f t="shared" si="7"/>
        <v>5</v>
      </c>
    </row>
    <row r="29" spans="1:28" x14ac:dyDescent="0.2">
      <c r="A29" s="19" t="s">
        <v>30</v>
      </c>
      <c r="B29" s="89">
        <f t="shared" si="0"/>
        <v>72</v>
      </c>
      <c r="C29" s="89">
        <f t="shared" si="0"/>
        <v>48</v>
      </c>
      <c r="D29" s="89">
        <f t="shared" si="1"/>
        <v>24</v>
      </c>
      <c r="F29" s="89">
        <v>10</v>
      </c>
      <c r="G29" s="89">
        <v>7</v>
      </c>
      <c r="H29" s="90">
        <f t="shared" si="2"/>
        <v>3</v>
      </c>
      <c r="J29" s="89">
        <v>18</v>
      </c>
      <c r="K29" s="89">
        <v>9</v>
      </c>
      <c r="L29" s="90">
        <f t="shared" si="3"/>
        <v>9</v>
      </c>
      <c r="N29" s="89">
        <v>21</v>
      </c>
      <c r="O29" s="89">
        <v>16</v>
      </c>
      <c r="P29" s="90">
        <f t="shared" si="4"/>
        <v>5</v>
      </c>
      <c r="R29" s="89">
        <v>8</v>
      </c>
      <c r="S29" s="89">
        <v>10</v>
      </c>
      <c r="T29" s="90">
        <f t="shared" si="5"/>
        <v>-2</v>
      </c>
      <c r="V29" s="89">
        <v>10</v>
      </c>
      <c r="W29" s="89">
        <v>-1</v>
      </c>
      <c r="X29" s="90">
        <f t="shared" si="6"/>
        <v>11</v>
      </c>
      <c r="Z29" s="89">
        <v>5</v>
      </c>
      <c r="AA29" s="89">
        <v>7</v>
      </c>
      <c r="AB29" s="90">
        <f t="shared" si="7"/>
        <v>-2</v>
      </c>
    </row>
    <row r="30" spans="1:28" x14ac:dyDescent="0.2">
      <c r="A30" s="19" t="s">
        <v>31</v>
      </c>
      <c r="B30" s="89">
        <f t="shared" si="0"/>
        <v>-40</v>
      </c>
      <c r="C30" s="89">
        <f t="shared" si="0"/>
        <v>3</v>
      </c>
      <c r="D30" s="89">
        <f t="shared" si="1"/>
        <v>-43</v>
      </c>
      <c r="F30" s="89">
        <v>-1</v>
      </c>
      <c r="G30" s="89">
        <v>-3</v>
      </c>
      <c r="H30" s="90">
        <f t="shared" si="2"/>
        <v>2</v>
      </c>
      <c r="J30" s="89">
        <v>-2</v>
      </c>
      <c r="K30" s="89">
        <v>8</v>
      </c>
      <c r="L30" s="90">
        <f t="shared" si="3"/>
        <v>-10</v>
      </c>
      <c r="N30" s="89">
        <v>-19</v>
      </c>
      <c r="O30" s="89">
        <v>-15</v>
      </c>
      <c r="P30" s="90">
        <f t="shared" si="4"/>
        <v>-4</v>
      </c>
      <c r="R30" s="89">
        <v>5</v>
      </c>
      <c r="S30" s="89">
        <v>8</v>
      </c>
      <c r="T30" s="90">
        <f t="shared" si="5"/>
        <v>-3</v>
      </c>
      <c r="V30" s="89">
        <v>-14</v>
      </c>
      <c r="W30" s="89">
        <v>7</v>
      </c>
      <c r="X30" s="90">
        <f t="shared" si="6"/>
        <v>-21</v>
      </c>
      <c r="Z30" s="89">
        <v>-9</v>
      </c>
      <c r="AA30" s="89">
        <v>-2</v>
      </c>
      <c r="AB30" s="90">
        <f t="shared" si="7"/>
        <v>-7</v>
      </c>
    </row>
    <row r="31" spans="1:28" x14ac:dyDescent="0.2">
      <c r="A31" s="19" t="s">
        <v>32</v>
      </c>
      <c r="B31" s="89">
        <f t="shared" si="0"/>
        <v>-62</v>
      </c>
      <c r="C31" s="89">
        <f t="shared" si="0"/>
        <v>-11</v>
      </c>
      <c r="D31" s="89">
        <f t="shared" si="1"/>
        <v>-51</v>
      </c>
      <c r="F31" s="89">
        <v>-5</v>
      </c>
      <c r="H31" s="90">
        <f t="shared" si="2"/>
        <v>-5</v>
      </c>
      <c r="J31" s="89">
        <v>-6</v>
      </c>
      <c r="L31" s="90">
        <f t="shared" si="3"/>
        <v>-6</v>
      </c>
      <c r="N31" s="89">
        <v>-13</v>
      </c>
      <c r="O31" s="89">
        <v>-4</v>
      </c>
      <c r="P31" s="90">
        <f t="shared" si="4"/>
        <v>-9</v>
      </c>
      <c r="R31" s="89">
        <v>-14</v>
      </c>
      <c r="S31" s="89">
        <v>-4</v>
      </c>
      <c r="T31" s="90">
        <f t="shared" si="5"/>
        <v>-10</v>
      </c>
      <c r="V31" s="89">
        <v>-11</v>
      </c>
      <c r="W31" s="89">
        <v>-1</v>
      </c>
      <c r="X31" s="90">
        <f t="shared" si="6"/>
        <v>-10</v>
      </c>
      <c r="Z31" s="89">
        <v>-13</v>
      </c>
      <c r="AA31" s="89">
        <v>-2</v>
      </c>
      <c r="AB31" s="90">
        <f t="shared" si="7"/>
        <v>-11</v>
      </c>
    </row>
    <row r="32" spans="1:28" x14ac:dyDescent="0.2">
      <c r="A32" s="19" t="s">
        <v>54</v>
      </c>
      <c r="B32" s="89">
        <f t="shared" si="0"/>
        <v>-53</v>
      </c>
      <c r="C32" s="89">
        <f t="shared" si="0"/>
        <v>-41</v>
      </c>
      <c r="D32" s="89">
        <f t="shared" si="1"/>
        <v>-12</v>
      </c>
      <c r="F32" s="89">
        <v>-43</v>
      </c>
      <c r="G32" s="89">
        <v>-27</v>
      </c>
      <c r="H32" s="90">
        <f t="shared" si="2"/>
        <v>-16</v>
      </c>
      <c r="J32" s="89">
        <v>-13</v>
      </c>
      <c r="K32" s="89">
        <v>-17</v>
      </c>
      <c r="L32" s="90">
        <f t="shared" si="3"/>
        <v>4</v>
      </c>
      <c r="N32" s="89">
        <v>16</v>
      </c>
      <c r="O32" s="89">
        <v>9</v>
      </c>
      <c r="P32" s="90">
        <f t="shared" si="4"/>
        <v>7</v>
      </c>
      <c r="R32" s="89">
        <v>-16</v>
      </c>
      <c r="S32" s="89">
        <v>-9</v>
      </c>
      <c r="T32" s="90">
        <f t="shared" si="5"/>
        <v>-7</v>
      </c>
      <c r="V32" s="89">
        <v>13</v>
      </c>
      <c r="W32" s="89">
        <v>8</v>
      </c>
      <c r="X32" s="90">
        <f t="shared" si="6"/>
        <v>5</v>
      </c>
      <c r="Z32" s="89">
        <v>-10</v>
      </c>
      <c r="AA32" s="89">
        <v>-5</v>
      </c>
      <c r="AB32" s="90">
        <f t="shared" si="7"/>
        <v>-5</v>
      </c>
    </row>
    <row r="33" spans="1:28" x14ac:dyDescent="0.2">
      <c r="A33" s="19" t="s">
        <v>43</v>
      </c>
      <c r="B33" s="89">
        <f t="shared" si="0"/>
        <v>-32</v>
      </c>
      <c r="C33" s="89">
        <f t="shared" si="0"/>
        <v>-22</v>
      </c>
      <c r="D33" s="89">
        <f t="shared" si="1"/>
        <v>-10</v>
      </c>
      <c r="F33" s="89">
        <v>-15</v>
      </c>
      <c r="G33" s="89">
        <v>-10</v>
      </c>
      <c r="H33" s="90">
        <f t="shared" si="2"/>
        <v>-5</v>
      </c>
      <c r="J33" s="89">
        <v>-14</v>
      </c>
      <c r="K33" s="89">
        <v>-16</v>
      </c>
      <c r="L33" s="90">
        <f t="shared" si="3"/>
        <v>2</v>
      </c>
      <c r="N33" s="89">
        <v>9</v>
      </c>
      <c r="O33" s="89">
        <v>14</v>
      </c>
      <c r="P33" s="90">
        <f t="shared" si="4"/>
        <v>-5</v>
      </c>
      <c r="R33" s="89">
        <v>-12</v>
      </c>
      <c r="S33" s="89">
        <v>-4</v>
      </c>
      <c r="T33" s="90">
        <f t="shared" si="5"/>
        <v>-8</v>
      </c>
      <c r="V33" s="89">
        <v>2</v>
      </c>
      <c r="W33" s="89">
        <v>-10</v>
      </c>
      <c r="X33" s="90">
        <f t="shared" si="6"/>
        <v>12</v>
      </c>
      <c r="Z33" s="89">
        <v>-2</v>
      </c>
      <c r="AA33" s="89">
        <v>4</v>
      </c>
      <c r="AB33" s="90">
        <f t="shared" si="7"/>
        <v>-6</v>
      </c>
    </row>
    <row r="34" spans="1:28" x14ac:dyDescent="0.2">
      <c r="A34" s="19" t="s">
        <v>44</v>
      </c>
      <c r="B34" s="89">
        <f t="shared" si="0"/>
        <v>-54</v>
      </c>
      <c r="C34" s="89">
        <f t="shared" si="0"/>
        <v>-55</v>
      </c>
      <c r="D34" s="89">
        <f t="shared" si="1"/>
        <v>1</v>
      </c>
      <c r="F34" s="89">
        <v>-10</v>
      </c>
      <c r="G34" s="89">
        <v>-15</v>
      </c>
      <c r="H34" s="90">
        <f t="shared" si="2"/>
        <v>5</v>
      </c>
      <c r="J34" s="89">
        <v>-3</v>
      </c>
      <c r="K34" s="89">
        <v>-6</v>
      </c>
      <c r="L34" s="90">
        <f t="shared" si="3"/>
        <v>3</v>
      </c>
      <c r="N34" s="89">
        <v>-13</v>
      </c>
      <c r="O34" s="89">
        <v>-11</v>
      </c>
      <c r="P34" s="90">
        <f t="shared" si="4"/>
        <v>-2</v>
      </c>
      <c r="R34" s="89">
        <v>-8</v>
      </c>
      <c r="S34" s="89">
        <v>-6</v>
      </c>
      <c r="T34" s="90">
        <f t="shared" si="5"/>
        <v>-2</v>
      </c>
      <c r="V34" s="89">
        <v>-11</v>
      </c>
      <c r="W34" s="89">
        <v>-3</v>
      </c>
      <c r="X34" s="90">
        <f t="shared" si="6"/>
        <v>-8</v>
      </c>
      <c r="Z34" s="89">
        <v>-9</v>
      </c>
      <c r="AA34" s="89">
        <v>-14</v>
      </c>
      <c r="AB34" s="90">
        <f t="shared" si="7"/>
        <v>5</v>
      </c>
    </row>
    <row r="35" spans="1:28" x14ac:dyDescent="0.2">
      <c r="A35" s="19" t="s">
        <v>45</v>
      </c>
      <c r="B35" s="89">
        <f t="shared" si="0"/>
        <v>-184</v>
      </c>
      <c r="C35" s="89">
        <f t="shared" si="0"/>
        <v>-113</v>
      </c>
      <c r="D35" s="89">
        <f t="shared" si="1"/>
        <v>-71</v>
      </c>
      <c r="F35" s="89">
        <v>-56</v>
      </c>
      <c r="G35" s="89">
        <v>-31</v>
      </c>
      <c r="H35" s="90">
        <f t="shared" si="2"/>
        <v>-25</v>
      </c>
      <c r="J35" s="89">
        <v>-47</v>
      </c>
      <c r="K35" s="89">
        <v>-25</v>
      </c>
      <c r="L35" s="90">
        <f t="shared" si="3"/>
        <v>-22</v>
      </c>
      <c r="N35" s="89">
        <v>-17</v>
      </c>
      <c r="O35" s="89">
        <v>-10</v>
      </c>
      <c r="P35" s="90">
        <f t="shared" si="4"/>
        <v>-7</v>
      </c>
      <c r="R35" s="89">
        <v>-42</v>
      </c>
      <c r="S35" s="89">
        <v>-32</v>
      </c>
      <c r="T35" s="90">
        <f t="shared" si="5"/>
        <v>-10</v>
      </c>
      <c r="V35" s="89">
        <v>-19</v>
      </c>
      <c r="W35" s="89">
        <v>-12</v>
      </c>
      <c r="X35" s="90">
        <f t="shared" si="6"/>
        <v>-7</v>
      </c>
      <c r="Z35" s="89">
        <v>-3</v>
      </c>
      <c r="AA35" s="89">
        <v>-3</v>
      </c>
      <c r="AB35" s="90">
        <f t="shared" si="7"/>
        <v>0</v>
      </c>
    </row>
    <row r="36" spans="1:28" x14ac:dyDescent="0.2">
      <c r="A36" s="19" t="s">
        <v>46</v>
      </c>
      <c r="B36" s="89">
        <f t="shared" si="0"/>
        <v>-11</v>
      </c>
      <c r="C36" s="89">
        <f t="shared" si="0"/>
        <v>-43</v>
      </c>
      <c r="D36" s="89">
        <f t="shared" si="1"/>
        <v>32</v>
      </c>
      <c r="F36" s="89">
        <v>-11</v>
      </c>
      <c r="G36" s="89">
        <v>-6</v>
      </c>
      <c r="H36" s="90">
        <f t="shared" si="2"/>
        <v>-5</v>
      </c>
      <c r="J36" s="89">
        <v>-14</v>
      </c>
      <c r="K36" s="89">
        <v>4</v>
      </c>
      <c r="L36" s="90">
        <f t="shared" si="3"/>
        <v>-18</v>
      </c>
      <c r="N36" s="89">
        <v>-48</v>
      </c>
      <c r="O36" s="89">
        <v>-24</v>
      </c>
      <c r="P36" s="90">
        <f t="shared" si="4"/>
        <v>-24</v>
      </c>
      <c r="R36" s="89">
        <v>21</v>
      </c>
      <c r="S36" s="89">
        <v>3</v>
      </c>
      <c r="T36" s="90">
        <f t="shared" si="5"/>
        <v>18</v>
      </c>
      <c r="V36" s="89">
        <v>4</v>
      </c>
      <c r="X36" s="90">
        <f t="shared" si="6"/>
        <v>4</v>
      </c>
      <c r="Z36" s="89">
        <v>37</v>
      </c>
      <c r="AA36" s="89">
        <v>-20</v>
      </c>
      <c r="AB36" s="90">
        <f t="shared" si="7"/>
        <v>57</v>
      </c>
    </row>
    <row r="37" spans="1:28" ht="13.5" thickBot="1" x14ac:dyDescent="0.25">
      <c r="A37" s="19" t="s">
        <v>47</v>
      </c>
      <c r="B37" s="89">
        <f t="shared" si="0"/>
        <v>33</v>
      </c>
      <c r="C37" s="89">
        <f t="shared" si="0"/>
        <v>24</v>
      </c>
      <c r="D37" s="89">
        <f t="shared" si="1"/>
        <v>9</v>
      </c>
      <c r="F37" s="89">
        <v>6</v>
      </c>
      <c r="G37" s="89">
        <v>2</v>
      </c>
      <c r="H37" s="90">
        <f t="shared" si="2"/>
        <v>4</v>
      </c>
      <c r="J37" s="89">
        <v>7</v>
      </c>
      <c r="K37" s="89">
        <v>-1</v>
      </c>
      <c r="L37" s="90">
        <f t="shared" si="3"/>
        <v>8</v>
      </c>
      <c r="N37" s="89">
        <v>-2</v>
      </c>
      <c r="O37" s="89">
        <v>-2</v>
      </c>
      <c r="P37" s="90">
        <f t="shared" si="4"/>
        <v>0</v>
      </c>
      <c r="R37" s="89">
        <v>3</v>
      </c>
      <c r="S37" s="89">
        <v>11</v>
      </c>
      <c r="T37" s="90">
        <f t="shared" si="5"/>
        <v>-8</v>
      </c>
      <c r="V37" s="89">
        <v>11</v>
      </c>
      <c r="W37" s="89">
        <v>7</v>
      </c>
      <c r="X37" s="90">
        <f t="shared" si="6"/>
        <v>4</v>
      </c>
      <c r="Z37" s="89">
        <v>8</v>
      </c>
      <c r="AA37" s="89">
        <v>7</v>
      </c>
      <c r="AB37" s="90">
        <f t="shared" si="7"/>
        <v>1</v>
      </c>
    </row>
    <row r="38" spans="1:28" ht="15" customHeight="1" x14ac:dyDescent="0.2">
      <c r="A38" s="132" t="s">
        <v>242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37">
    <cfRule type="cellIs" dxfId="224" priority="12" operator="equal">
      <formula>0</formula>
    </cfRule>
  </conditionalFormatting>
  <conditionalFormatting sqref="E11:K11 M11:O22 U11:W22 Y11:AA22 E12:G22 I12:K22 H12:H37">
    <cfRule type="cellIs" dxfId="223" priority="20" operator="equal">
      <formula>0</formula>
    </cfRule>
  </conditionalFormatting>
  <conditionalFormatting sqref="E9:P10">
    <cfRule type="cellIs" dxfId="222" priority="9" operator="equal">
      <formula>0</formula>
    </cfRule>
  </conditionalFormatting>
  <conditionalFormatting sqref="L11:L37">
    <cfRule type="cellIs" dxfId="221" priority="5" operator="equal">
      <formula>0</formula>
    </cfRule>
  </conditionalFormatting>
  <conditionalFormatting sqref="P11:P37">
    <cfRule type="cellIs" dxfId="220" priority="4" operator="equal">
      <formula>0</formula>
    </cfRule>
  </conditionalFormatting>
  <conditionalFormatting sqref="Q9:Q17">
    <cfRule type="cellIs" dxfId="219" priority="17" operator="equal">
      <formula>0</formula>
    </cfRule>
  </conditionalFormatting>
  <conditionalFormatting sqref="Q17:S22">
    <cfRule type="cellIs" dxfId="218" priority="15" operator="equal">
      <formula>0</formula>
    </cfRule>
  </conditionalFormatting>
  <conditionalFormatting sqref="R11:S16">
    <cfRule type="cellIs" dxfId="217" priority="14" operator="equal">
      <formula>0</formula>
    </cfRule>
  </conditionalFormatting>
  <conditionalFormatting sqref="R9:AB10">
    <cfRule type="cellIs" dxfId="216" priority="6" operator="equal">
      <formula>0</formula>
    </cfRule>
  </conditionalFormatting>
  <conditionalFormatting sqref="T11:T37">
    <cfRule type="cellIs" dxfId="215" priority="3" operator="equal">
      <formula>0</formula>
    </cfRule>
  </conditionalFormatting>
  <conditionalFormatting sqref="X11:X37">
    <cfRule type="cellIs" dxfId="214" priority="2" operator="equal">
      <formula>0</formula>
    </cfRule>
  </conditionalFormatting>
  <conditionalFormatting sqref="AB11:AB37">
    <cfRule type="cellIs" dxfId="213" priority="1" operator="equal">
      <formula>0</formula>
    </cfRule>
  </conditionalFormatting>
  <hyperlinks>
    <hyperlink ref="AC2" location="Contenido!A1" display="Contenido" xr:uid="{00000000-0004-0000-12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</sheetPr>
  <dimension ref="A1:G52"/>
  <sheetViews>
    <sheetView showGridLines="0" view="pageBreakPreview" zoomScale="80" zoomScaleNormal="100" zoomScaleSheetLayoutView="80" workbookViewId="0">
      <pane ySplit="1" topLeftCell="A17" activePane="bottomLeft" state="frozen"/>
      <selection pane="bottomLeft" activeCell="B2" sqref="B2"/>
    </sheetView>
  </sheetViews>
  <sheetFormatPr baseColWidth="10" defaultRowHeight="15" customHeight="1" x14ac:dyDescent="0.2"/>
  <cols>
    <col min="1" max="1" width="10" style="58" customWidth="1"/>
    <col min="2" max="2" width="50.625" style="54" customWidth="1"/>
    <col min="3" max="3" width="3.25" style="54" customWidth="1"/>
    <col min="4" max="4" width="4" style="59" customWidth="1"/>
    <col min="5" max="5" width="25" style="57" customWidth="1"/>
    <col min="6" max="7" width="25" style="54" customWidth="1"/>
    <col min="8" max="16384" width="11" style="54"/>
  </cols>
  <sheetData>
    <row r="1" spans="1:7" s="151" customFormat="1" ht="18" customHeight="1" x14ac:dyDescent="0.25">
      <c r="A1" s="146" t="s">
        <v>124</v>
      </c>
      <c r="D1" s="147" t="s">
        <v>136</v>
      </c>
    </row>
    <row r="2" spans="1:7" ht="15" customHeight="1" x14ac:dyDescent="0.2">
      <c r="B2" s="148" t="s">
        <v>130</v>
      </c>
      <c r="D2" s="152" t="s">
        <v>197</v>
      </c>
    </row>
    <row r="3" spans="1:7" ht="15" customHeight="1" x14ac:dyDescent="0.2">
      <c r="B3" s="148" t="s">
        <v>131</v>
      </c>
      <c r="D3" s="149">
        <v>1</v>
      </c>
      <c r="E3" s="160" t="s">
        <v>219</v>
      </c>
      <c r="F3" s="160"/>
      <c r="G3" s="160"/>
    </row>
    <row r="4" spans="1:7" ht="15" customHeight="1" x14ac:dyDescent="0.2">
      <c r="A4" s="150" t="s">
        <v>194</v>
      </c>
      <c r="B4" s="54" t="s">
        <v>197</v>
      </c>
      <c r="D4" s="149">
        <v>2</v>
      </c>
      <c r="E4" s="160" t="s">
        <v>220</v>
      </c>
      <c r="F4" s="160"/>
      <c r="G4" s="160"/>
    </row>
    <row r="5" spans="1:7" ht="15" customHeight="1" x14ac:dyDescent="0.2">
      <c r="A5" s="150" t="s">
        <v>195</v>
      </c>
      <c r="B5" s="54" t="s">
        <v>198</v>
      </c>
      <c r="D5" s="149">
        <v>3</v>
      </c>
      <c r="E5" s="160" t="s">
        <v>221</v>
      </c>
      <c r="F5" s="160"/>
      <c r="G5" s="160"/>
    </row>
    <row r="6" spans="1:7" ht="15" customHeight="1" x14ac:dyDescent="0.2">
      <c r="A6" s="150" t="s">
        <v>196</v>
      </c>
      <c r="B6" s="54" t="s">
        <v>6</v>
      </c>
      <c r="D6" s="149">
        <v>4</v>
      </c>
      <c r="E6" s="160" t="s">
        <v>222</v>
      </c>
      <c r="F6" s="160"/>
      <c r="G6" s="160"/>
    </row>
    <row r="7" spans="1:7" ht="15" customHeight="1" x14ac:dyDescent="0.2">
      <c r="A7" s="150" t="s">
        <v>207</v>
      </c>
      <c r="B7" s="54" t="s">
        <v>64</v>
      </c>
      <c r="D7" s="149">
        <v>5</v>
      </c>
      <c r="E7" s="160" t="s">
        <v>223</v>
      </c>
      <c r="F7" s="160"/>
      <c r="G7" s="160"/>
    </row>
    <row r="8" spans="1:7" ht="15" customHeight="1" x14ac:dyDescent="0.2">
      <c r="A8" s="150" t="s">
        <v>199</v>
      </c>
      <c r="B8" s="54" t="s">
        <v>125</v>
      </c>
      <c r="D8" s="149">
        <v>6</v>
      </c>
      <c r="E8" s="160" t="s">
        <v>224</v>
      </c>
      <c r="F8" s="160"/>
      <c r="G8" s="160"/>
    </row>
    <row r="9" spans="1:7" ht="15" customHeight="1" x14ac:dyDescent="0.2">
      <c r="A9" s="150" t="s">
        <v>200</v>
      </c>
      <c r="B9" s="54" t="s">
        <v>126</v>
      </c>
      <c r="D9" s="149">
        <v>7</v>
      </c>
      <c r="E9" s="160" t="s">
        <v>225</v>
      </c>
      <c r="F9" s="160"/>
      <c r="G9" s="160"/>
    </row>
    <row r="10" spans="1:7" ht="15" customHeight="1" x14ac:dyDescent="0.2">
      <c r="A10" s="150" t="s">
        <v>205</v>
      </c>
      <c r="B10" s="54" t="s">
        <v>127</v>
      </c>
      <c r="D10" s="149">
        <v>8</v>
      </c>
      <c r="E10" s="160" t="s">
        <v>226</v>
      </c>
      <c r="F10" s="160"/>
      <c r="G10" s="160"/>
    </row>
    <row r="11" spans="1:7" ht="15" customHeight="1" x14ac:dyDescent="0.2">
      <c r="A11" s="150" t="s">
        <v>206</v>
      </c>
      <c r="B11" s="54" t="s">
        <v>128</v>
      </c>
      <c r="D11" s="152" t="s">
        <v>198</v>
      </c>
      <c r="F11" s="57"/>
    </row>
    <row r="12" spans="1:7" ht="15" customHeight="1" x14ac:dyDescent="0.25">
      <c r="A12" s="159" t="s">
        <v>208</v>
      </c>
      <c r="B12" s="54" t="s">
        <v>129</v>
      </c>
      <c r="D12" s="149">
        <v>9</v>
      </c>
      <c r="E12" s="160" t="s">
        <v>227</v>
      </c>
      <c r="F12" s="160"/>
      <c r="G12" s="160"/>
    </row>
    <row r="13" spans="1:7" ht="15" customHeight="1" x14ac:dyDescent="0.2">
      <c r="D13" s="149">
        <v>10</v>
      </c>
      <c r="E13" s="160" t="s">
        <v>228</v>
      </c>
      <c r="F13" s="160"/>
      <c r="G13" s="160"/>
    </row>
    <row r="14" spans="1:7" ht="15" customHeight="1" x14ac:dyDescent="0.2">
      <c r="D14" s="149">
        <v>11</v>
      </c>
      <c r="E14" s="160" t="s">
        <v>229</v>
      </c>
      <c r="F14" s="160"/>
      <c r="G14" s="160"/>
    </row>
    <row r="15" spans="1:7" ht="15" customHeight="1" x14ac:dyDescent="0.2">
      <c r="D15" s="153" t="s">
        <v>6</v>
      </c>
      <c r="F15" s="57"/>
    </row>
    <row r="16" spans="1:7" ht="15" customHeight="1" x14ac:dyDescent="0.2">
      <c r="D16" s="149">
        <v>12</v>
      </c>
      <c r="E16" s="160" t="s">
        <v>133</v>
      </c>
      <c r="F16" s="160"/>
      <c r="G16" s="160"/>
    </row>
    <row r="17" spans="4:7" ht="15" customHeight="1" x14ac:dyDescent="0.2">
      <c r="D17" s="149">
        <v>13</v>
      </c>
      <c r="E17" s="160" t="s">
        <v>134</v>
      </c>
      <c r="F17" s="160"/>
      <c r="G17" s="160"/>
    </row>
    <row r="18" spans="4:7" ht="15" customHeight="1" x14ac:dyDescent="0.2">
      <c r="D18" s="149">
        <v>14</v>
      </c>
      <c r="E18" s="160" t="s">
        <v>230</v>
      </c>
      <c r="F18" s="160"/>
      <c r="G18" s="160"/>
    </row>
    <row r="19" spans="4:7" ht="15" customHeight="1" x14ac:dyDescent="0.2">
      <c r="D19" s="149">
        <v>15</v>
      </c>
      <c r="E19" s="160" t="s">
        <v>135</v>
      </c>
      <c r="F19" s="160"/>
      <c r="G19" s="160"/>
    </row>
    <row r="20" spans="4:7" ht="15" customHeight="1" x14ac:dyDescent="0.2">
      <c r="D20" s="149">
        <v>16</v>
      </c>
      <c r="E20" s="160" t="s">
        <v>231</v>
      </c>
      <c r="F20" s="160"/>
      <c r="G20" s="160"/>
    </row>
    <row r="21" spans="4:7" ht="15" customHeight="1" x14ac:dyDescent="0.2">
      <c r="D21" s="153" t="s">
        <v>64</v>
      </c>
      <c r="F21" s="57"/>
    </row>
    <row r="22" spans="4:7" ht="15" customHeight="1" x14ac:dyDescent="0.2">
      <c r="D22" s="149">
        <v>17</v>
      </c>
      <c r="E22" s="160" t="s">
        <v>132</v>
      </c>
      <c r="F22" s="160"/>
      <c r="G22" s="160"/>
    </row>
    <row r="23" spans="4:7" ht="15" customHeight="1" x14ac:dyDescent="0.2">
      <c r="D23" s="153" t="s">
        <v>125</v>
      </c>
      <c r="F23" s="57"/>
    </row>
    <row r="24" spans="4:7" ht="15" customHeight="1" x14ac:dyDescent="0.2">
      <c r="D24" s="149">
        <v>18</v>
      </c>
      <c r="E24" s="160" t="s">
        <v>133</v>
      </c>
      <c r="F24" s="160"/>
      <c r="G24" s="160"/>
    </row>
    <row r="25" spans="4:7" ht="15" customHeight="1" x14ac:dyDescent="0.2">
      <c r="D25" s="149">
        <v>19</v>
      </c>
      <c r="E25" s="160" t="s">
        <v>134</v>
      </c>
      <c r="F25" s="160"/>
      <c r="G25" s="160"/>
    </row>
    <row r="26" spans="4:7" ht="15" customHeight="1" x14ac:dyDescent="0.2">
      <c r="D26" s="149">
        <v>20</v>
      </c>
      <c r="E26" s="160" t="s">
        <v>230</v>
      </c>
      <c r="F26" s="160"/>
      <c r="G26" s="160"/>
    </row>
    <row r="27" spans="4:7" ht="15" customHeight="1" x14ac:dyDescent="0.2">
      <c r="D27" s="149">
        <v>21</v>
      </c>
      <c r="E27" s="160" t="s">
        <v>135</v>
      </c>
      <c r="F27" s="160"/>
      <c r="G27" s="160"/>
    </row>
    <row r="28" spans="4:7" ht="15" customHeight="1" x14ac:dyDescent="0.2">
      <c r="D28" s="149">
        <v>22</v>
      </c>
      <c r="E28" s="160" t="s">
        <v>231</v>
      </c>
      <c r="F28" s="160"/>
      <c r="G28" s="160"/>
    </row>
    <row r="29" spans="4:7" ht="15" customHeight="1" x14ac:dyDescent="0.2">
      <c r="D29" s="153" t="s">
        <v>126</v>
      </c>
      <c r="F29" s="57"/>
      <c r="G29" s="57"/>
    </row>
    <row r="30" spans="4:7" ht="15" customHeight="1" x14ac:dyDescent="0.2">
      <c r="D30" s="149">
        <v>23</v>
      </c>
      <c r="E30" s="160" t="s">
        <v>133</v>
      </c>
      <c r="F30" s="160"/>
      <c r="G30" s="160"/>
    </row>
    <row r="31" spans="4:7" ht="15" customHeight="1" x14ac:dyDescent="0.2">
      <c r="D31" s="149">
        <v>24</v>
      </c>
      <c r="E31" s="160" t="s">
        <v>134</v>
      </c>
      <c r="F31" s="160"/>
      <c r="G31" s="160"/>
    </row>
    <row r="32" spans="4:7" ht="15" customHeight="1" x14ac:dyDescent="0.2">
      <c r="D32" s="149">
        <v>25</v>
      </c>
      <c r="E32" s="160" t="s">
        <v>230</v>
      </c>
      <c r="F32" s="160"/>
      <c r="G32" s="160"/>
    </row>
    <row r="33" spans="3:7" ht="15" customHeight="1" x14ac:dyDescent="0.2">
      <c r="D33" s="149">
        <v>26</v>
      </c>
      <c r="E33" s="160" t="s">
        <v>135</v>
      </c>
      <c r="F33" s="160"/>
      <c r="G33" s="160"/>
    </row>
    <row r="34" spans="3:7" ht="15" customHeight="1" x14ac:dyDescent="0.2">
      <c r="D34" s="149">
        <v>27</v>
      </c>
      <c r="E34" s="160" t="s">
        <v>231</v>
      </c>
      <c r="F34" s="160"/>
      <c r="G34" s="160"/>
    </row>
    <row r="35" spans="3:7" ht="15" customHeight="1" x14ac:dyDescent="0.2">
      <c r="D35" s="153" t="s">
        <v>127</v>
      </c>
      <c r="F35" s="57"/>
      <c r="G35" s="57"/>
    </row>
    <row r="36" spans="3:7" ht="15" customHeight="1" x14ac:dyDescent="0.2">
      <c r="D36" s="149">
        <v>28</v>
      </c>
      <c r="E36" s="160" t="s">
        <v>133</v>
      </c>
      <c r="F36" s="160"/>
      <c r="G36" s="160"/>
    </row>
    <row r="37" spans="3:7" ht="15" customHeight="1" x14ac:dyDescent="0.2">
      <c r="D37" s="149">
        <v>29</v>
      </c>
      <c r="E37" s="160" t="s">
        <v>134</v>
      </c>
      <c r="F37" s="160"/>
      <c r="G37" s="160"/>
    </row>
    <row r="38" spans="3:7" ht="15" customHeight="1" x14ac:dyDescent="0.2">
      <c r="D38" s="149">
        <v>30</v>
      </c>
      <c r="E38" s="160" t="s">
        <v>230</v>
      </c>
      <c r="F38" s="160"/>
      <c r="G38" s="160"/>
    </row>
    <row r="39" spans="3:7" ht="15" customHeight="1" x14ac:dyDescent="0.2">
      <c r="D39" s="149">
        <v>31</v>
      </c>
      <c r="E39" s="160" t="s">
        <v>135</v>
      </c>
      <c r="F39" s="160"/>
      <c r="G39" s="160"/>
    </row>
    <row r="40" spans="3:7" ht="15" customHeight="1" x14ac:dyDescent="0.2">
      <c r="D40" s="149">
        <v>32</v>
      </c>
      <c r="E40" s="160" t="s">
        <v>231</v>
      </c>
      <c r="F40" s="160"/>
      <c r="G40" s="160"/>
    </row>
    <row r="41" spans="3:7" ht="15" customHeight="1" x14ac:dyDescent="0.2">
      <c r="D41" s="153" t="s">
        <v>128</v>
      </c>
      <c r="F41" s="57"/>
      <c r="G41" s="57"/>
    </row>
    <row r="42" spans="3:7" ht="15" customHeight="1" x14ac:dyDescent="0.2">
      <c r="D42" s="149">
        <v>33</v>
      </c>
      <c r="E42" s="160" t="s">
        <v>133</v>
      </c>
      <c r="F42" s="160"/>
      <c r="G42" s="160"/>
    </row>
    <row r="43" spans="3:7" ht="15" customHeight="1" x14ac:dyDescent="0.2">
      <c r="D43" s="149">
        <v>34</v>
      </c>
      <c r="E43" s="160" t="s">
        <v>134</v>
      </c>
      <c r="F43" s="160"/>
      <c r="G43" s="160"/>
    </row>
    <row r="44" spans="3:7" ht="15" customHeight="1" x14ac:dyDescent="0.2">
      <c r="D44" s="149">
        <v>35</v>
      </c>
      <c r="E44" s="160" t="s">
        <v>230</v>
      </c>
      <c r="F44" s="160"/>
      <c r="G44" s="160"/>
    </row>
    <row r="45" spans="3:7" ht="15" customHeight="1" x14ac:dyDescent="0.2">
      <c r="D45" s="149">
        <v>36</v>
      </c>
      <c r="E45" s="160" t="s">
        <v>135</v>
      </c>
      <c r="F45" s="160"/>
      <c r="G45" s="160"/>
    </row>
    <row r="46" spans="3:7" ht="15" customHeight="1" x14ac:dyDescent="0.2">
      <c r="D46" s="149">
        <v>37</v>
      </c>
      <c r="E46" s="160" t="s">
        <v>231</v>
      </c>
      <c r="F46" s="160"/>
      <c r="G46" s="160"/>
    </row>
    <row r="47" spans="3:7" ht="15" customHeight="1" x14ac:dyDescent="0.2">
      <c r="D47" s="153" t="s">
        <v>129</v>
      </c>
      <c r="F47" s="57"/>
      <c r="G47" s="57"/>
    </row>
    <row r="48" spans="3:7" ht="15" customHeight="1" x14ac:dyDescent="0.2">
      <c r="C48" s="157"/>
      <c r="D48" s="158">
        <v>38</v>
      </c>
      <c r="E48" s="160" t="s">
        <v>133</v>
      </c>
      <c r="F48" s="160"/>
      <c r="G48" s="160"/>
    </row>
    <row r="49" spans="3:7" ht="15" customHeight="1" x14ac:dyDescent="0.2">
      <c r="C49" s="157"/>
      <c r="D49" s="158">
        <v>39</v>
      </c>
      <c r="E49" s="160" t="s">
        <v>134</v>
      </c>
      <c r="F49" s="160"/>
      <c r="G49" s="160"/>
    </row>
    <row r="50" spans="3:7" ht="15" customHeight="1" x14ac:dyDescent="0.2">
      <c r="D50" s="149">
        <v>40</v>
      </c>
      <c r="E50" s="160" t="s">
        <v>230</v>
      </c>
      <c r="F50" s="160"/>
      <c r="G50" s="160"/>
    </row>
    <row r="51" spans="3:7" ht="15" customHeight="1" x14ac:dyDescent="0.2">
      <c r="D51" s="149">
        <v>41</v>
      </c>
      <c r="E51" s="160" t="s">
        <v>135</v>
      </c>
      <c r="F51" s="160"/>
      <c r="G51" s="160"/>
    </row>
    <row r="52" spans="3:7" ht="15" customHeight="1" x14ac:dyDescent="0.2">
      <c r="D52" s="149">
        <v>42</v>
      </c>
      <c r="E52" s="160" t="s">
        <v>231</v>
      </c>
      <c r="F52" s="160"/>
      <c r="G52" s="160"/>
    </row>
  </sheetData>
  <mergeCells count="42">
    <mergeCell ref="E14:G14"/>
    <mergeCell ref="E16:G16"/>
    <mergeCell ref="E17:G17"/>
    <mergeCell ref="E18:G18"/>
    <mergeCell ref="E19:G19"/>
    <mergeCell ref="E8:G8"/>
    <mergeCell ref="E9:G9"/>
    <mergeCell ref="E10:G10"/>
    <mergeCell ref="E12:G12"/>
    <mergeCell ref="E13:G13"/>
    <mergeCell ref="E3:G3"/>
    <mergeCell ref="E4:G4"/>
    <mergeCell ref="E5:G5"/>
    <mergeCell ref="E6:G6"/>
    <mergeCell ref="E7:G7"/>
    <mergeCell ref="E52:G52"/>
    <mergeCell ref="E45:G45"/>
    <mergeCell ref="E46:G46"/>
    <mergeCell ref="E34:G34"/>
    <mergeCell ref="E36:G36"/>
    <mergeCell ref="E37:G37"/>
    <mergeCell ref="E38:G38"/>
    <mergeCell ref="E39:G39"/>
    <mergeCell ref="E48:G48"/>
    <mergeCell ref="E49:G49"/>
    <mergeCell ref="E50:G50"/>
    <mergeCell ref="E51:G51"/>
    <mergeCell ref="E40:G40"/>
    <mergeCell ref="E42:G42"/>
    <mergeCell ref="E43:G43"/>
    <mergeCell ref="E44:G44"/>
    <mergeCell ref="E28:G28"/>
    <mergeCell ref="E30:G30"/>
    <mergeCell ref="E31:G31"/>
    <mergeCell ref="E32:G32"/>
    <mergeCell ref="E33:G33"/>
    <mergeCell ref="E27:G27"/>
    <mergeCell ref="E20:G20"/>
    <mergeCell ref="E22:G22"/>
    <mergeCell ref="E24:G24"/>
    <mergeCell ref="E25:G25"/>
    <mergeCell ref="E26:G26"/>
  </mergeCells>
  <hyperlinks>
    <hyperlink ref="B2" location="Portada!A1" display="Portada" xr:uid="{00000000-0004-0000-0100-000000000000}"/>
    <hyperlink ref="B3" location="Funcionarios!A1" display="Funcionarios que participaron en la publicación" xr:uid="{00000000-0004-0000-0100-000001000000}"/>
    <hyperlink ref="A4" location="Serie!A1" display="Serie" xr:uid="{00000000-0004-0000-0100-000002000000}"/>
    <hyperlink ref="A5" location="Resumen!A1" display="Resumen" xr:uid="{00000000-0004-0000-0100-000003000000}"/>
    <hyperlink ref="A6" location="'I y II C'!A1" display="I y II C" xr:uid="{00000000-0004-0000-0100-000004000000}"/>
    <hyperlink ref="A7" location="Esc.Noct!A1" display="Esc.Noct" xr:uid="{00000000-0004-0000-0100-000005000000}"/>
    <hyperlink ref="A8" location="Colegios!A1" display="Colegios" xr:uid="{00000000-0004-0000-0100-000006000000}"/>
    <hyperlink ref="A9" location="Acad.Diurna!A1" display="Acad.Diurna" xr:uid="{00000000-0004-0000-0100-000007000000}"/>
    <hyperlink ref="A10" location="Téc.Diurna!A1" display="Téc.Diurna" xr:uid="{00000000-0004-0000-0100-000008000000}"/>
    <hyperlink ref="A11" location="Acad.Noct!A1" display="Acad.Noct" xr:uid="{00000000-0004-0000-0100-000009000000}"/>
    <hyperlink ref="A12" location="Téc.Noct!Área_de_impresión" display="Téc.Noct" xr:uid="{00000000-0004-0000-0100-00000A000000}"/>
    <hyperlink ref="D3" location="'1'!A1" display="'1'!A1" xr:uid="{00000000-0004-0000-0100-00000B000000}"/>
    <hyperlink ref="D4" location="'2'!A1" display="'2'!A1" xr:uid="{00000000-0004-0000-0100-00000C000000}"/>
    <hyperlink ref="D5" location="'3'!A1" display="'3'!A1" xr:uid="{00000000-0004-0000-0100-00000D000000}"/>
    <hyperlink ref="D6" location="'4'!A1" display="'4'!A1" xr:uid="{00000000-0004-0000-0100-00000E000000}"/>
    <hyperlink ref="D7" location="'5'!A1" display="'5'!A1" xr:uid="{00000000-0004-0000-0100-00000F000000}"/>
    <hyperlink ref="D8" location="'6'!A1" display="'6'!A1" xr:uid="{00000000-0004-0000-0100-000010000000}"/>
    <hyperlink ref="D9" location="'7'!A1" display="'7'!A1" xr:uid="{00000000-0004-0000-0100-000011000000}"/>
    <hyperlink ref="D10" location="'8'!A1" display="'8'!A1" xr:uid="{00000000-0004-0000-0100-000012000000}"/>
    <hyperlink ref="D12" location="'9'!A1" display="'9'!A1" xr:uid="{00000000-0004-0000-0100-000013000000}"/>
    <hyperlink ref="D13" location="'10'!A1" display="'10'!A1" xr:uid="{00000000-0004-0000-0100-000014000000}"/>
    <hyperlink ref="D14" location="'11'!A1" display="'11'!A1" xr:uid="{00000000-0004-0000-0100-000015000000}"/>
    <hyperlink ref="D16" location="'12'!A1" display="'12'!A1" xr:uid="{00000000-0004-0000-0100-000016000000}"/>
    <hyperlink ref="D17" location="'13'!A1" display="'13'!A1" xr:uid="{00000000-0004-0000-0100-000017000000}"/>
    <hyperlink ref="D18" location="'14'!A1" display="'14'!A1" xr:uid="{00000000-0004-0000-0100-000018000000}"/>
    <hyperlink ref="D19" location="'15'!A1" display="'15'!A1" xr:uid="{00000000-0004-0000-0100-000019000000}"/>
    <hyperlink ref="D20" location="'16'!A1" display="'16'!A1" xr:uid="{00000000-0004-0000-0100-00001A000000}"/>
    <hyperlink ref="D22" location="'17'!A1" display="'17'!A1" xr:uid="{00000000-0004-0000-0100-00001B000000}"/>
    <hyperlink ref="D24" location="'18'!A1" display="'18'!A1" xr:uid="{00000000-0004-0000-0100-00001C000000}"/>
    <hyperlink ref="D25" location="'19'!A1" display="'19'!A1" xr:uid="{00000000-0004-0000-0100-00001D000000}"/>
    <hyperlink ref="D26" location="'20'!A1" display="'20'!A1" xr:uid="{00000000-0004-0000-0100-00001E000000}"/>
    <hyperlink ref="D27" location="'21'!A1" display="'21'!A1" xr:uid="{00000000-0004-0000-0100-00001F000000}"/>
    <hyperlink ref="D28" location="'22'!A1" display="'22'!A1" xr:uid="{00000000-0004-0000-0100-000020000000}"/>
    <hyperlink ref="D30" location="'23'!A1" display="'23'!A1" xr:uid="{00000000-0004-0000-0100-000021000000}"/>
    <hyperlink ref="D31" location="'24'!A1" display="'24'!A1" xr:uid="{00000000-0004-0000-0100-000022000000}"/>
    <hyperlink ref="D32" location="'25'!A1" display="'25'!A1" xr:uid="{00000000-0004-0000-0100-000023000000}"/>
    <hyperlink ref="D33" location="'26'!A1" display="'26'!A1" xr:uid="{00000000-0004-0000-0100-000024000000}"/>
    <hyperlink ref="D34" location="'27'!A1" display="'27'!A1" xr:uid="{00000000-0004-0000-0100-000025000000}"/>
    <hyperlink ref="D42" location="'33'!A1" display="'33'!A1" xr:uid="{00000000-0004-0000-0100-000026000000}"/>
    <hyperlink ref="D43" location="'34'!A1" display="'34'!A1" xr:uid="{00000000-0004-0000-0100-000027000000}"/>
    <hyperlink ref="D44" location="'35'!A1" display="'35'!A1" xr:uid="{00000000-0004-0000-0100-000028000000}"/>
    <hyperlink ref="D45" location="'36'!A1" display="'36'!A1" xr:uid="{00000000-0004-0000-0100-000029000000}"/>
    <hyperlink ref="D46" location="'37'!A1" display="'37'!A1" xr:uid="{00000000-0004-0000-0100-00002A000000}"/>
    <hyperlink ref="D36" location="'28'!A1" display="'28'!A1" xr:uid="{00000000-0004-0000-0100-00002B000000}"/>
    <hyperlink ref="D37" location="'29'!A1" display="'29'!A1" xr:uid="{00000000-0004-0000-0100-00002C000000}"/>
    <hyperlink ref="D38" location="'30'!A1" display="'30'!A1" xr:uid="{00000000-0004-0000-0100-00002D000000}"/>
    <hyperlink ref="D39" location="'31'!A1" display="'31'!A1" xr:uid="{00000000-0004-0000-0100-00002E000000}"/>
    <hyperlink ref="D40" location="'32'!A1" display="'32'!A1" xr:uid="{00000000-0004-0000-0100-00002F000000}"/>
    <hyperlink ref="D48" location="'38'!Área_de_impresión" display="'38'!Área_de_impresión" xr:uid="{00000000-0004-0000-0100-000030000000}"/>
    <hyperlink ref="D49" location="'39'!Área_de_impresión" display="'39'!Área_de_impresión" xr:uid="{00000000-0004-0000-0100-000031000000}"/>
    <hyperlink ref="D50" location="'40'!A1" display="'40'!A1" xr:uid="{00000000-0004-0000-0100-000032000000}"/>
    <hyperlink ref="D51" location="'41'!A1" display="'41'!A1" xr:uid="{00000000-0004-0000-0100-000033000000}"/>
    <hyperlink ref="D52" location="'42'!A1" display="'42'!A1" xr:uid="{00000000-0004-0000-0100-000034000000}"/>
  </hyperlinks>
  <printOptions horizontalCentered="1"/>
  <pageMargins left="0.39370078740157483" right="0.39370078740157483" top="0.51181102362204722" bottom="0.59055118110236227" header="0.31496062992125984" footer="0.31496062992125984"/>
  <pageSetup scale="64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59999389629810485"/>
    <pageSetUpPr fitToPage="1"/>
  </sheetPr>
  <dimension ref="A1:AC7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179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180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112</v>
      </c>
      <c r="G6" s="173"/>
      <c r="H6" s="173"/>
      <c r="I6" s="124"/>
      <c r="J6" s="173" t="s">
        <v>113</v>
      </c>
      <c r="K6" s="173"/>
      <c r="L6" s="173"/>
      <c r="M6" s="124"/>
      <c r="N6" s="173" t="s">
        <v>114</v>
      </c>
      <c r="O6" s="173"/>
      <c r="P6" s="173"/>
      <c r="Q6" s="124"/>
      <c r="R6" s="173" t="s">
        <v>115</v>
      </c>
      <c r="S6" s="173"/>
      <c r="T6" s="173"/>
      <c r="U6" s="124"/>
      <c r="V6" s="173" t="s">
        <v>116</v>
      </c>
      <c r="W6" s="173"/>
      <c r="X6" s="173"/>
      <c r="Y6" s="124"/>
      <c r="Z6" s="173" t="s">
        <v>117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116">
        <f>+'13'!B9/'14'!B45*100</f>
        <v>5.0356105239881155E-2</v>
      </c>
      <c r="C9" s="116">
        <f>+'13'!C9/'14'!C45*100</f>
        <v>2.7696581815702684E-2</v>
      </c>
      <c r="D9" s="116">
        <f>+'13'!D9/'14'!D45*100</f>
        <v>7.4303907484880291E-2</v>
      </c>
      <c r="E9" s="96"/>
      <c r="F9" s="116">
        <f>+'13'!F9/'14'!F45*100</f>
        <v>-0.18974798656303146</v>
      </c>
      <c r="G9" s="116">
        <f>+'13'!G9/'14'!G45*100</f>
        <v>-0.29680114323403317</v>
      </c>
      <c r="H9" s="116">
        <f>+'13'!H9/'14'!H45*100</f>
        <v>-7.7677723754998707E-2</v>
      </c>
      <c r="I9" s="96"/>
      <c r="J9" s="116">
        <f>+'13'!J9/'14'!J45*100</f>
        <v>8.0653011277515882E-2</v>
      </c>
      <c r="K9" s="116">
        <f>+'13'!K9/'14'!K45*100</f>
        <v>0.17315548821731014</v>
      </c>
      <c r="L9" s="116">
        <f>+'13'!L9/'14'!L45*100</f>
        <v>-1.7166399633783476E-2</v>
      </c>
      <c r="M9" s="96"/>
      <c r="N9" s="116">
        <f>+'13'!N9/'14'!N45*100</f>
        <v>0.17196510254852282</v>
      </c>
      <c r="O9" s="116">
        <f>+'13'!O9/'14'!O45*100</f>
        <v>5.5496359438820815E-2</v>
      </c>
      <c r="P9" s="116">
        <f>+'13'!P9/'14'!P45*100</f>
        <v>0.29635600654354061</v>
      </c>
      <c r="Q9" s="96"/>
      <c r="R9" s="116">
        <f>+'13'!R9/'14'!R45*100</f>
        <v>-3.802763341361389E-3</v>
      </c>
      <c r="S9" s="116">
        <f>+'13'!S9/'14'!S45*100</f>
        <v>0.10659395141298959</v>
      </c>
      <c r="T9" s="116">
        <f>+'13'!T9/'14'!T45*100</f>
        <v>-0.11932555123216602</v>
      </c>
      <c r="U9" s="96"/>
      <c r="V9" s="116">
        <f>+'13'!V9/'14'!V45*100</f>
        <v>4.104472506874992E-2</v>
      </c>
      <c r="W9" s="116">
        <f>+'13'!W9/'14'!W45*100</f>
        <v>0.10084925690021232</v>
      </c>
      <c r="X9" s="116">
        <f>+'13'!X9/'14'!X45*100</f>
        <v>-2.2591849990116066E-2</v>
      </c>
      <c r="Y9" s="96"/>
      <c r="Z9" s="116">
        <f>+'13'!Z9/'14'!Z45*100</f>
        <v>0.17454584513755556</v>
      </c>
      <c r="AA9" s="116">
        <f>+'13'!AA9/'14'!AA45*100</f>
        <v>7.8392432517181004E-3</v>
      </c>
      <c r="AB9" s="116">
        <f>+'13'!AB9/'14'!AB45*100</f>
        <v>0.35073184203258767</v>
      </c>
      <c r="AC9" s="44"/>
    </row>
    <row r="10" spans="1:29" x14ac:dyDescent="0.2">
      <c r="A10" s="21"/>
      <c r="E10" s="90"/>
      <c r="I10" s="90"/>
      <c r="M10" s="90"/>
      <c r="Q10" s="90"/>
      <c r="U10" s="90"/>
      <c r="Y10" s="90"/>
    </row>
    <row r="11" spans="1:29" x14ac:dyDescent="0.2">
      <c r="A11" s="19" t="s">
        <v>27</v>
      </c>
      <c r="B11" s="117">
        <f>+'13'!B11/'14'!B47*100</f>
        <v>0.93524922062564952</v>
      </c>
      <c r="C11" s="117">
        <f>+'13'!C11/'14'!C47*100</f>
        <v>0.81649890898852684</v>
      </c>
      <c r="D11" s="117">
        <f>+'13'!D11/'14'!D47*100</f>
        <v>1.0583941605839415</v>
      </c>
      <c r="E11" s="90"/>
      <c r="F11" s="117">
        <f>+'13'!F11/'14'!F47*100</f>
        <v>1.0653080129689672</v>
      </c>
      <c r="G11" s="117">
        <f>+'13'!G11/'14'!G47*100</f>
        <v>0.4178272980501393</v>
      </c>
      <c r="H11" s="117">
        <f>+'13'!H11/'14'!H47*100</f>
        <v>1.7097966728280962</v>
      </c>
      <c r="I11" s="90"/>
      <c r="J11" s="117">
        <f>+'13'!J11/'14'!J47*100</f>
        <v>0.77968367119625759</v>
      </c>
      <c r="K11" s="117">
        <f>+'13'!K11/'14'!K47*100</f>
        <v>0.89590443686006827</v>
      </c>
      <c r="L11" s="117">
        <f>+'13'!L11/'14'!L47*100</f>
        <v>0.65268065268065267</v>
      </c>
      <c r="M11" s="90"/>
      <c r="N11" s="117">
        <f>+'13'!N11/'14'!N47*100</f>
        <v>1.5961395694135114</v>
      </c>
      <c r="O11" s="117">
        <f>+'13'!O11/'14'!O47*100</f>
        <v>1.105379513633014</v>
      </c>
      <c r="P11" s="117">
        <f>+'13'!P11/'14'!P47*100</f>
        <v>2.0942408376963351</v>
      </c>
      <c r="Q11" s="90"/>
      <c r="R11" s="117">
        <f>+'13'!R11/'14'!R47*100</f>
        <v>0.34334763948497854</v>
      </c>
      <c r="S11" s="117">
        <f>+'13'!S11/'14'!S47*100</f>
        <v>0.50977060322854717</v>
      </c>
      <c r="T11" s="117">
        <f>+'13'!T11/'14'!T47*100</f>
        <v>0.17346053772766695</v>
      </c>
      <c r="U11" s="90"/>
      <c r="V11" s="117">
        <f>+'13'!V11/'14'!V47*100</f>
        <v>0.60824510024780365</v>
      </c>
      <c r="W11" s="117">
        <f>+'13'!W11/'14'!W47*100</f>
        <v>1.2736056214317084</v>
      </c>
      <c r="X11" s="117">
        <f>+'13'!X11/'14'!X47*100</f>
        <v>-9.2506938020351537E-2</v>
      </c>
      <c r="Y11" s="90"/>
      <c r="Z11" s="117">
        <f>+'13'!Z11/'14'!Z47*100</f>
        <v>1.1055712117927596</v>
      </c>
      <c r="AA11" s="117">
        <f>+'13'!AA11/'14'!AA47*100</f>
        <v>0.63451776649746194</v>
      </c>
      <c r="AB11" s="117">
        <f>+'13'!AB11/'14'!AB47*100</f>
        <v>1.6007114273010228</v>
      </c>
    </row>
    <row r="12" spans="1:29" x14ac:dyDescent="0.2">
      <c r="A12" s="19" t="s">
        <v>33</v>
      </c>
      <c r="B12" s="117">
        <f>+'13'!B12/'14'!B48*100</f>
        <v>0.56073378142522923</v>
      </c>
      <c r="C12" s="117">
        <f>+'13'!C12/'14'!C48*100</f>
        <v>0.45371386754482257</v>
      </c>
      <c r="D12" s="117">
        <f>+'13'!D12/'14'!D48*100</f>
        <v>0.67098914354644157</v>
      </c>
      <c r="E12" s="90"/>
      <c r="F12" s="117">
        <f>+'13'!F12/'14'!F48*100</f>
        <v>0.16887816646562123</v>
      </c>
      <c r="G12" s="117">
        <f>+'13'!G12/'14'!G48*100</f>
        <v>0.43227665706051877</v>
      </c>
      <c r="H12" s="117">
        <f>+'13'!H12/'14'!H48*100</f>
        <v>-9.6946194861851673E-2</v>
      </c>
      <c r="I12" s="90"/>
      <c r="J12" s="117">
        <f>+'13'!J12/'14'!J48*100</f>
        <v>-2.4067388688327314E-2</v>
      </c>
      <c r="K12" s="117">
        <f>+'13'!K12/'14'!K48*100</f>
        <v>-0.2806361085126286</v>
      </c>
      <c r="L12" s="117">
        <f>+'13'!L12/'14'!L48*100</f>
        <v>0.2478929102627665</v>
      </c>
      <c r="M12" s="90"/>
      <c r="N12" s="117">
        <f>+'13'!N12/'14'!N48*100</f>
        <v>0.79704510108864701</v>
      </c>
      <c r="O12" s="117">
        <f>+'13'!O12/'14'!O48*100</f>
        <v>0.68702290076335881</v>
      </c>
      <c r="P12" s="117">
        <f>+'13'!P12/'14'!P48*100</f>
        <v>0.91125198098256732</v>
      </c>
      <c r="Q12" s="90"/>
      <c r="R12" s="117">
        <f>+'13'!R12/'14'!R48*100</f>
        <v>1.1519234948924146</v>
      </c>
      <c r="S12" s="117">
        <f>+'13'!S12/'14'!S48*100</f>
        <v>0.68965517241379315</v>
      </c>
      <c r="T12" s="117">
        <f>+'13'!T12/'14'!T48*100</f>
        <v>1.6220955721174923</v>
      </c>
      <c r="U12" s="90"/>
      <c r="V12" s="117">
        <f>+'13'!V12/'14'!V48*100</f>
        <v>0.43123014071720384</v>
      </c>
      <c r="W12" s="117">
        <f>+'13'!W12/'14'!W48*100</f>
        <v>0.44742729306487694</v>
      </c>
      <c r="X12" s="117">
        <f>+'13'!X12/'14'!X48*100</f>
        <v>0.41455550437586369</v>
      </c>
      <c r="Y12" s="90"/>
      <c r="Z12" s="117">
        <f>+'13'!Z12/'14'!Z48*100</f>
        <v>0.71460473425636439</v>
      </c>
      <c r="AA12" s="117">
        <f>+'13'!AA12/'14'!AA48*100</f>
        <v>0.66079295154185025</v>
      </c>
      <c r="AB12" s="117">
        <f>+'13'!AB12/'14'!AB48*100</f>
        <v>0.76992753623188415</v>
      </c>
    </row>
    <row r="13" spans="1:29" x14ac:dyDescent="0.2">
      <c r="A13" s="19" t="s">
        <v>19</v>
      </c>
      <c r="B13" s="117">
        <f>+'13'!B13/'14'!B49*100</f>
        <v>0.34495206770687092</v>
      </c>
      <c r="C13" s="117">
        <f>+'13'!C13/'14'!C49*100</f>
        <v>0.25670945157526254</v>
      </c>
      <c r="D13" s="117">
        <f>+'13'!D13/'14'!D49*100</f>
        <v>0.43888704869161971</v>
      </c>
      <c r="E13" s="90"/>
      <c r="F13" s="117">
        <f>+'13'!F13/'14'!F49*100</f>
        <v>0.67602704108164324</v>
      </c>
      <c r="G13" s="117">
        <f>+'13'!G13/'14'!G49*100</f>
        <v>-0.39820806371329021</v>
      </c>
      <c r="H13" s="117">
        <f>+'13'!H13/'14'!H49*100</f>
        <v>1.8508437670114317</v>
      </c>
      <c r="I13" s="90"/>
      <c r="J13" s="117">
        <f>+'13'!J13/'14'!J49*100</f>
        <v>0.7738392411382925</v>
      </c>
      <c r="K13" s="117">
        <f>+'13'!K13/'14'!K49*100</f>
        <v>1.6625916870415647</v>
      </c>
      <c r="L13" s="117">
        <f>+'13'!L13/'14'!L49*100</f>
        <v>-0.15298317185109639</v>
      </c>
      <c r="M13" s="90"/>
      <c r="N13" s="117">
        <f>+'13'!N13/'14'!N49*100</f>
        <v>0.79100749375520407</v>
      </c>
      <c r="O13" s="117">
        <f>+'13'!O13/'14'!O49*100</f>
        <v>0.59571088165210484</v>
      </c>
      <c r="P13" s="117">
        <f>+'13'!P13/'14'!P49*100</f>
        <v>1.0061242344706911</v>
      </c>
      <c r="Q13" s="90"/>
      <c r="R13" s="117">
        <f>+'13'!R13/'14'!R49*100</f>
        <v>0.49042503503035967</v>
      </c>
      <c r="S13" s="117">
        <f>+'13'!S13/'14'!S49*100</f>
        <v>0.99457504520795659</v>
      </c>
      <c r="T13" s="117">
        <f>+'13'!T13/'14'!T49*100</f>
        <v>-4.8309178743961352E-2</v>
      </c>
      <c r="U13" s="90"/>
      <c r="V13" s="117">
        <f>+'13'!V13/'14'!V49*100</f>
        <v>-0.7204968944099378</v>
      </c>
      <c r="W13" s="117">
        <f>+'13'!W13/'14'!W49*100</f>
        <v>-1.3718765311121999</v>
      </c>
      <c r="X13" s="117">
        <f>+'13'!X13/'14'!X49*100</f>
        <v>-5.040322580645161E-2</v>
      </c>
      <c r="Y13" s="90"/>
      <c r="Z13" s="117">
        <f>+'13'!Z13/'14'!Z49*100</f>
        <v>-2.5201612903225805E-2</v>
      </c>
      <c r="AA13" s="117">
        <f>+'13'!AA13/'14'!AA49*100</f>
        <v>-9.852216748768472E-2</v>
      </c>
      <c r="AB13" s="117">
        <f>+'13'!AB13/'14'!AB49*100</f>
        <v>5.159958720330237E-2</v>
      </c>
    </row>
    <row r="14" spans="1:29" x14ac:dyDescent="0.2">
      <c r="A14" s="19" t="s">
        <v>34</v>
      </c>
      <c r="B14" s="117">
        <f>+'13'!B14/'14'!B50*100</f>
        <v>-0.49116661590009136</v>
      </c>
      <c r="C14" s="117">
        <f>+'13'!C14/'14'!C50*100</f>
        <v>-0.86735456856587412</v>
      </c>
      <c r="D14" s="117">
        <f>+'13'!D14/'14'!D50*100</f>
        <v>-0.10085337470907679</v>
      </c>
      <c r="E14" s="90"/>
      <c r="F14" s="117">
        <f>+'13'!F14/'14'!F50*100</f>
        <v>-0.64854078323771513</v>
      </c>
      <c r="G14" s="117">
        <f>+'13'!G14/'14'!G50*100</f>
        <v>-2.2560078469838154</v>
      </c>
      <c r="H14" s="117">
        <f>+'13'!H14/'14'!H50*100</f>
        <v>1.015228426395939</v>
      </c>
      <c r="I14" s="90"/>
      <c r="J14" s="117">
        <f>+'13'!J14/'14'!J50*100</f>
        <v>-0.1183151916706105</v>
      </c>
      <c r="K14" s="117">
        <f>+'13'!K14/'14'!K50*100</f>
        <v>0.89327691584391156</v>
      </c>
      <c r="L14" s="117">
        <f>+'13'!L14/'14'!L50*100</f>
        <v>-1.1434016198189614</v>
      </c>
      <c r="M14" s="90"/>
      <c r="N14" s="117">
        <f>+'13'!N14/'14'!N50*100</f>
        <v>-0.9103502869582426</v>
      </c>
      <c r="O14" s="117">
        <f>+'13'!O14/'14'!O50*100</f>
        <v>-1.1077158135981666</v>
      </c>
      <c r="P14" s="117">
        <f>+'13'!P14/'14'!P50*100</f>
        <v>-0.69815195071868585</v>
      </c>
      <c r="Q14" s="90"/>
      <c r="R14" s="117">
        <f>+'13'!R14/'14'!R50*100</f>
        <v>-0.11015642211940956</v>
      </c>
      <c r="S14" s="117">
        <f>+'13'!S14/'14'!S50*100</f>
        <v>-0.12931034482758622</v>
      </c>
      <c r="T14" s="117">
        <f>+'13'!T14/'14'!T50*100</f>
        <v>-9.013068949977468E-2</v>
      </c>
      <c r="U14" s="90"/>
      <c r="V14" s="117">
        <f>+'13'!V14/'14'!V50*100</f>
        <v>-9.5785440613026809E-2</v>
      </c>
      <c r="W14" s="117">
        <f>+'13'!W14/'14'!W50*100</f>
        <v>-0.95192765349833408</v>
      </c>
      <c r="X14" s="117">
        <f>+'13'!X14/'14'!X50*100</f>
        <v>0.77108433734939752</v>
      </c>
      <c r="Y14" s="90"/>
      <c r="Z14" s="117">
        <f>+'13'!Z14/'14'!Z50*100</f>
        <v>-1.0091527810373151</v>
      </c>
      <c r="AA14" s="117">
        <f>+'13'!AA14/'14'!AA50*100</f>
        <v>-1.7058552328261871</v>
      </c>
      <c r="AB14" s="117">
        <f>+'13'!AB14/'14'!AB50*100</f>
        <v>-0.28680688336520077</v>
      </c>
    </row>
    <row r="15" spans="1:29" x14ac:dyDescent="0.2">
      <c r="A15" s="19" t="s">
        <v>35</v>
      </c>
      <c r="B15" s="117">
        <f>+'13'!B15/'14'!B51*100</f>
        <v>0.2826737612238111</v>
      </c>
      <c r="C15" s="117">
        <f>+'13'!C15/'14'!C51*100</f>
        <v>0.48015364916773362</v>
      </c>
      <c r="D15" s="117">
        <f>+'13'!D15/'14'!D51*100</f>
        <v>6.920415224913494E-2</v>
      </c>
      <c r="E15" s="91"/>
      <c r="F15" s="117">
        <f>+'13'!F15/'14'!F51*100</f>
        <v>-0.33519553072625696</v>
      </c>
      <c r="G15" s="117">
        <f>+'13'!G15/'14'!G51*100</f>
        <v>-0.21505376344086022</v>
      </c>
      <c r="H15" s="117">
        <f>+'13'!H15/'14'!H51*100</f>
        <v>-0.46511627906976744</v>
      </c>
      <c r="I15" s="91"/>
      <c r="J15" s="117">
        <f>+'13'!J15/'14'!J51*100</f>
        <v>0.73068893528183709</v>
      </c>
      <c r="K15" s="117">
        <f>+'13'!K15/'14'!K51*100</f>
        <v>0.83682008368200833</v>
      </c>
      <c r="L15" s="117">
        <f>+'13'!L15/'14'!L51*100</f>
        <v>0.625</v>
      </c>
      <c r="M15" s="90"/>
      <c r="N15" s="117">
        <f>+'13'!N15/'14'!N51*100</f>
        <v>0.17777777777777778</v>
      </c>
      <c r="O15" s="117">
        <f>+'13'!O15/'14'!O51*100</f>
        <v>0.33670033670033667</v>
      </c>
      <c r="P15" s="117">
        <f>+'13'!P15/'14'!P51*100</f>
        <v>0</v>
      </c>
      <c r="Q15" s="90"/>
      <c r="R15" s="117">
        <f>+'13'!R15/'14'!R51*100</f>
        <v>1.392757660167131</v>
      </c>
      <c r="S15" s="117">
        <f>+'13'!S15/'14'!S51*100</f>
        <v>1.6791044776119404</v>
      </c>
      <c r="T15" s="117">
        <f>+'13'!T15/'14'!T51*100</f>
        <v>1.1090573012939002</v>
      </c>
      <c r="U15" s="90"/>
      <c r="V15" s="117">
        <f>+'13'!V15/'14'!V51*100</f>
        <v>-0.92783505154639179</v>
      </c>
      <c r="W15" s="117">
        <f>+'13'!W15/'14'!W51*100</f>
        <v>0.19047619047619047</v>
      </c>
      <c r="X15" s="117">
        <f>+'13'!X15/'14'!X51*100</f>
        <v>-2.2471910112359552</v>
      </c>
      <c r="Y15" s="90"/>
      <c r="Z15" s="117">
        <f>+'13'!Z15/'14'!Z51*100</f>
        <v>0.50556117290192115</v>
      </c>
      <c r="AA15" s="117">
        <f>+'13'!AA15/'14'!AA51*100</f>
        <v>0</v>
      </c>
      <c r="AB15" s="117">
        <f>+'13'!AB15/'14'!AB51*100</f>
        <v>1.079913606911447</v>
      </c>
    </row>
    <row r="16" spans="1:29" x14ac:dyDescent="0.2">
      <c r="A16" s="19" t="s">
        <v>36</v>
      </c>
      <c r="B16" s="117">
        <f>+'13'!B16/'14'!B52*100</f>
        <v>-0.39803635398699749</v>
      </c>
      <c r="C16" s="117">
        <f>+'13'!C16/'14'!C52*100</f>
        <v>-0.8083441981747066</v>
      </c>
      <c r="D16" s="117">
        <f>+'13'!D16/'14'!D52*100</f>
        <v>2.7012425715829281E-2</v>
      </c>
      <c r="E16" s="91"/>
      <c r="F16" s="117">
        <f>+'13'!F16/'14'!F52*100</f>
        <v>-0.36659877800407331</v>
      </c>
      <c r="G16" s="117">
        <f>+'13'!G16/'14'!G52*100</f>
        <v>-0.89503661513425548</v>
      </c>
      <c r="H16" s="117">
        <f>+'13'!H16/'14'!H52*100</f>
        <v>0.16313213703099511</v>
      </c>
      <c r="I16" s="91"/>
      <c r="J16" s="117">
        <f>+'13'!J16/'14'!J52*100</f>
        <v>4.5724737082761771E-2</v>
      </c>
      <c r="K16" s="117">
        <f>+'13'!K16/'14'!K52*100</f>
        <v>-0.62611806797853309</v>
      </c>
      <c r="L16" s="117">
        <f>+'13'!L16/'14'!L52*100</f>
        <v>0.74836295603367631</v>
      </c>
      <c r="M16" s="91"/>
      <c r="N16" s="117">
        <f>+'13'!N16/'14'!N52*100</f>
        <v>-0.46132008516678497</v>
      </c>
      <c r="O16" s="117">
        <f>+'13'!O16/'14'!O52*100</f>
        <v>-1.3614703880190604</v>
      </c>
      <c r="P16" s="117">
        <f>+'13'!P16/'14'!P52*100</f>
        <v>0.51890289103039289</v>
      </c>
      <c r="Q16" s="91"/>
      <c r="R16" s="117">
        <f>+'13'!R16/'14'!R52*100</f>
        <v>-1.2471655328798186</v>
      </c>
      <c r="S16" s="117">
        <f>+'13'!S16/'14'!S52*100</f>
        <v>-0.97087378640776689</v>
      </c>
      <c r="T16" s="117">
        <f>+'13'!T16/'14'!T52*100</f>
        <v>-1.5302218821729152</v>
      </c>
      <c r="U16" s="91"/>
      <c r="V16" s="117">
        <f>+'13'!V16/'14'!V52*100</f>
        <v>-0.37067545304777594</v>
      </c>
      <c r="W16" s="117">
        <f>+'13'!W16/'14'!W52*100</f>
        <v>-1.0033444816053512</v>
      </c>
      <c r="X16" s="117">
        <f>+'13'!X16/'14'!X52*100</f>
        <v>0.2435064935064935</v>
      </c>
      <c r="Y16" s="91"/>
      <c r="Z16" s="117">
        <f>+'13'!Z16/'14'!Z52*100</f>
        <v>0.11811023622047244</v>
      </c>
      <c r="AA16" s="117">
        <f>+'13'!AA16/'14'!AA52*100</f>
        <v>7.5815011372251703E-2</v>
      </c>
      <c r="AB16" s="117">
        <f>+'13'!AB16/'14'!AB52*100</f>
        <v>0.16380016380016382</v>
      </c>
    </row>
    <row r="17" spans="1:28" s="1" customFormat="1" x14ac:dyDescent="0.2">
      <c r="A17" s="19" t="s">
        <v>53</v>
      </c>
      <c r="B17" s="117">
        <f>+'13'!B17/'14'!B53*100</f>
        <v>0.49409827065605272</v>
      </c>
      <c r="C17" s="117">
        <f>+'13'!C17/'14'!C53*100</f>
        <v>0.43010752688172044</v>
      </c>
      <c r="D17" s="117">
        <f>+'13'!D17/'14'!D53*100</f>
        <v>0.5608524957936063</v>
      </c>
      <c r="E17" s="91"/>
      <c r="F17" s="117">
        <f>+'13'!F17/'14'!F53*100</f>
        <v>-0.71813285457809695</v>
      </c>
      <c r="G17" s="117">
        <f>+'13'!G17/'14'!G53*100</f>
        <v>-1.0273972602739725</v>
      </c>
      <c r="H17" s="117">
        <f>+'13'!H17/'14'!H53*100</f>
        <v>-0.37735849056603776</v>
      </c>
      <c r="I17" s="91"/>
      <c r="J17" s="117">
        <f>+'13'!J17/'14'!J53*100</f>
        <v>0.53191489361702127</v>
      </c>
      <c r="K17" s="117">
        <f>+'13'!K17/'14'!K53*100</f>
        <v>-1.0600706713780919</v>
      </c>
      <c r="L17" s="117">
        <f>+'13'!L17/'14'!L53*100</f>
        <v>2.1352313167259789</v>
      </c>
      <c r="M17" s="91"/>
      <c r="N17" s="117">
        <f>+'13'!N17/'14'!N53*100</f>
        <v>0.86956521739130432</v>
      </c>
      <c r="O17" s="117">
        <f>+'13'!O17/'14'!O53*100</f>
        <v>1.1527377521613833</v>
      </c>
      <c r="P17" s="117">
        <f>+'13'!P17/'14'!P53*100</f>
        <v>0.58309037900874638</v>
      </c>
      <c r="Q17" s="91"/>
      <c r="R17" s="117">
        <f>+'13'!R17/'14'!R53*100</f>
        <v>-0.322061191626409</v>
      </c>
      <c r="S17" s="117">
        <f>+'13'!S17/'14'!S53*100</f>
        <v>-1.6949152542372881</v>
      </c>
      <c r="T17" s="117">
        <f>+'13'!T17/'14'!T53*100</f>
        <v>0.92024539877300615</v>
      </c>
      <c r="U17" s="91"/>
      <c r="V17" s="117">
        <f>+'13'!V17/'14'!V53*100</f>
        <v>1.2237762237762237</v>
      </c>
      <c r="W17" s="117">
        <f>+'13'!W17/'14'!W53*100</f>
        <v>0.99667774086378735</v>
      </c>
      <c r="X17" s="117">
        <f>+'13'!X17/'14'!X53*100</f>
        <v>1.4760147601476015</v>
      </c>
      <c r="Y17" s="91"/>
      <c r="Z17" s="117">
        <f>+'13'!Z17/'14'!Z53*100</f>
        <v>1.2519561815336464</v>
      </c>
      <c r="AA17" s="117">
        <f>+'13'!AA17/'14'!AA53*100</f>
        <v>3.5087719298245612</v>
      </c>
      <c r="AB17" s="117">
        <f>+'13'!AB17/'14'!AB53*100</f>
        <v>-1.3468013468013467</v>
      </c>
    </row>
    <row r="18" spans="1:28" s="1" customFormat="1" x14ac:dyDescent="0.2">
      <c r="A18" s="19" t="s">
        <v>28</v>
      </c>
      <c r="B18" s="117">
        <f>+'13'!B18/'14'!B54*100</f>
        <v>0.53339232603298681</v>
      </c>
      <c r="C18" s="117">
        <f>+'13'!C18/'14'!C54*100</f>
        <v>0.668417283361184</v>
      </c>
      <c r="D18" s="117">
        <f>+'13'!D18/'14'!D54*100</f>
        <v>0.3901104468537846</v>
      </c>
      <c r="E18" s="91"/>
      <c r="F18" s="117">
        <f>+'13'!F18/'14'!F54*100</f>
        <v>0.39376279729091196</v>
      </c>
      <c r="G18" s="117">
        <f>+'13'!G18/'14'!G54*100</f>
        <v>1.2875536480686696</v>
      </c>
      <c r="H18" s="117">
        <f>+'13'!H18/'14'!H54*100</f>
        <v>-0.55069646906381597</v>
      </c>
      <c r="I18" s="91"/>
      <c r="J18" s="117">
        <f>+'13'!J18/'14'!J54*100</f>
        <v>0.44961240310077516</v>
      </c>
      <c r="K18" s="117">
        <f>+'13'!K18/'14'!K54*100</f>
        <v>0.78621106743271851</v>
      </c>
      <c r="L18" s="117">
        <f>+'13'!L18/'14'!L54*100</f>
        <v>9.5450206808781426E-2</v>
      </c>
      <c r="M18" s="91"/>
      <c r="N18" s="117">
        <f>+'13'!N18/'14'!N54*100</f>
        <v>0.89051859612362494</v>
      </c>
      <c r="O18" s="117">
        <f>+'13'!O18/'14'!O54*100</f>
        <v>0.65689742294087927</v>
      </c>
      <c r="P18" s="117">
        <f>+'13'!P18/'14'!P54*100</f>
        <v>1.1419249592169658</v>
      </c>
      <c r="Q18" s="91"/>
      <c r="R18" s="117">
        <f>+'13'!R18/'14'!R54*100</f>
        <v>0.20648967551622419</v>
      </c>
      <c r="S18" s="117">
        <f>+'13'!S18/'14'!S54*100</f>
        <v>0.22962112514351321</v>
      </c>
      <c r="T18" s="117">
        <f>+'13'!T18/'14'!T54*100</f>
        <v>0.18203883495145631</v>
      </c>
      <c r="U18" s="91"/>
      <c r="V18" s="117">
        <f>+'13'!V18/'14'!V54*100</f>
        <v>0.31254650989730615</v>
      </c>
      <c r="W18" s="117">
        <f>+'13'!W18/'14'!W54*100</f>
        <v>0.11471178663607685</v>
      </c>
      <c r="X18" s="117">
        <f>+'13'!X18/'14'!X54*100</f>
        <v>0.52599009900990101</v>
      </c>
      <c r="Y18" s="91"/>
      <c r="Z18" s="117">
        <f>+'13'!Z18/'14'!Z54*100</f>
        <v>0.88902059564379909</v>
      </c>
      <c r="AA18" s="117">
        <f>+'13'!AA18/'14'!AA54*100</f>
        <v>0.9863649550333623</v>
      </c>
      <c r="AB18" s="117">
        <f>+'13'!AB18/'14'!AB54*100</f>
        <v>0.78740157480314954</v>
      </c>
    </row>
    <row r="19" spans="1:28" s="1" customFormat="1" x14ac:dyDescent="0.2">
      <c r="A19" s="19" t="s">
        <v>37</v>
      </c>
      <c r="B19" s="117">
        <f>+'13'!B19/'14'!B55*100</f>
        <v>-0.22368981678738817</v>
      </c>
      <c r="C19" s="117">
        <f>+'13'!C19/'14'!C55*100</f>
        <v>-3.1113876789047916E-2</v>
      </c>
      <c r="D19" s="117">
        <f>+'13'!D19/'14'!D55*100</f>
        <v>-0.4269761331289687</v>
      </c>
      <c r="E19" s="90"/>
      <c r="F19" s="117">
        <f>+'13'!F19/'14'!F55*100</f>
        <v>-0.85295121119071982</v>
      </c>
      <c r="G19" s="117">
        <f>+'13'!G19/'14'!G55*100</f>
        <v>-0.60483870967741937</v>
      </c>
      <c r="H19" s="117">
        <f>+'13'!H19/'14'!H55*100</f>
        <v>-1.1088011088011087</v>
      </c>
      <c r="I19" s="90"/>
      <c r="J19" s="117">
        <f>+'13'!J19/'14'!J55*100</f>
        <v>0.2948885976408912</v>
      </c>
      <c r="K19" s="117">
        <f>+'13'!K19/'14'!K55*100</f>
        <v>-0.18529956763434219</v>
      </c>
      <c r="L19" s="117">
        <f>+'13'!L19/'14'!L55*100</f>
        <v>0.83740404745289609</v>
      </c>
      <c r="M19" s="90"/>
      <c r="N19" s="117">
        <f>+'13'!N19/'14'!N55*100</f>
        <v>0.23034840195796141</v>
      </c>
      <c r="O19" s="117">
        <f>+'13'!O19/'14'!O55*100</f>
        <v>0.67950169875424693</v>
      </c>
      <c r="P19" s="117">
        <f>+'13'!P19/'14'!P55*100</f>
        <v>-0.23432923257176333</v>
      </c>
      <c r="Q19" s="90"/>
      <c r="R19" s="117">
        <f>+'13'!R19/'14'!R55*100</f>
        <v>-0.43750000000000006</v>
      </c>
      <c r="S19" s="117">
        <f>+'13'!S19/'14'!S55*100</f>
        <v>0</v>
      </c>
      <c r="T19" s="117">
        <f>+'13'!T19/'14'!T55*100</f>
        <v>-0.87227414330218067</v>
      </c>
      <c r="U19" s="90"/>
      <c r="V19" s="117">
        <f>+'13'!V19/'14'!V55*100</f>
        <v>0</v>
      </c>
      <c r="W19" s="117">
        <f>+'13'!W19/'14'!W55*100</f>
        <v>0.88383838383838376</v>
      </c>
      <c r="X19" s="117">
        <f>+'13'!X19/'14'!X55*100</f>
        <v>-0.97087378640776689</v>
      </c>
      <c r="Y19" s="90"/>
      <c r="Z19" s="117">
        <f>+'13'!Z19/'14'!Z55*100</f>
        <v>-0.6464124111182934</v>
      </c>
      <c r="AA19" s="117">
        <f>+'13'!AA19/'14'!AA55*100</f>
        <v>-1.0691823899371069</v>
      </c>
      <c r="AB19" s="117">
        <f>+'13'!AB19/'14'!AB55*100</f>
        <v>-0.19946808510638298</v>
      </c>
    </row>
    <row r="20" spans="1:28" s="1" customFormat="1" x14ac:dyDescent="0.2">
      <c r="A20" s="19" t="s">
        <v>38</v>
      </c>
      <c r="B20" s="117">
        <f>+'13'!B20/'14'!B56*100</f>
        <v>-0.21643460067816175</v>
      </c>
      <c r="C20" s="117">
        <f>+'13'!C20/'14'!C56*100</f>
        <v>-0.25102851962903566</v>
      </c>
      <c r="D20" s="117">
        <f>+'13'!D20/'14'!D56*100</f>
        <v>-0.17935879231746504</v>
      </c>
      <c r="E20" s="91"/>
      <c r="F20" s="117">
        <f>+'13'!F20/'14'!F56*100</f>
        <v>-0.95853767275969681</v>
      </c>
      <c r="G20" s="117">
        <f>+'13'!G20/'14'!G56*100</f>
        <v>-1.2318521777386713</v>
      </c>
      <c r="H20" s="117">
        <f>+'13'!H20/'14'!H56*100</f>
        <v>-0.67781292363307721</v>
      </c>
      <c r="I20" s="91"/>
      <c r="J20" s="117">
        <f>+'13'!J20/'14'!J56*100</f>
        <v>0.50705467372134039</v>
      </c>
      <c r="K20" s="117">
        <f>+'13'!K20/'14'!K56*100</f>
        <v>0.94178082191780821</v>
      </c>
      <c r="L20" s="117">
        <f>+'13'!L20/'14'!L56*100</f>
        <v>4.5454545454545456E-2</v>
      </c>
      <c r="M20" s="91"/>
      <c r="N20" s="117">
        <f>+'13'!N20/'14'!N56*100</f>
        <v>-0.15316867700555237</v>
      </c>
      <c r="O20" s="117">
        <f>+'13'!O20/'14'!O56*100</f>
        <v>-0.44198895027624313</v>
      </c>
      <c r="P20" s="117">
        <f>+'13'!P20/'14'!P56*100</f>
        <v>0.15948963317384371</v>
      </c>
      <c r="Q20" s="91"/>
      <c r="R20" s="117">
        <f>+'13'!R20/'14'!R56*100</f>
        <v>-2.0820320632937747E-2</v>
      </c>
      <c r="S20" s="117">
        <f>+'13'!S20/'14'!S56*100</f>
        <v>8.0580177276390011E-2</v>
      </c>
      <c r="T20" s="117">
        <f>+'13'!T20/'14'!T56*100</f>
        <v>-0.12925463162429987</v>
      </c>
      <c r="U20" s="91"/>
      <c r="V20" s="117">
        <f>+'13'!V20/'14'!V56*100</f>
        <v>-9.1638029782359673E-2</v>
      </c>
      <c r="W20" s="117">
        <f>+'13'!W20/'14'!W56*100</f>
        <v>4.3725404459991256E-2</v>
      </c>
      <c r="X20" s="117">
        <f>+'13'!X20/'14'!X56*100</f>
        <v>-0.2406159769008662</v>
      </c>
      <c r="Y20" s="91"/>
      <c r="Z20" s="117">
        <f>+'13'!Z20/'14'!Z56*100</f>
        <v>-0.6265954977953121</v>
      </c>
      <c r="AA20" s="117">
        <f>+'13'!AA20/'14'!AA56*100</f>
        <v>-0.93416370106761559</v>
      </c>
      <c r="AB20" s="117">
        <f>+'13'!AB20/'14'!AB56*100</f>
        <v>-0.29112081513828242</v>
      </c>
    </row>
    <row r="21" spans="1:28" s="1" customFormat="1" x14ac:dyDescent="0.2">
      <c r="A21" s="19" t="s">
        <v>39</v>
      </c>
      <c r="B21" s="117">
        <f>+'13'!B21/'14'!B57*100</f>
        <v>-0.89497519948242388</v>
      </c>
      <c r="C21" s="117">
        <f>+'13'!C21/'14'!C57*100</f>
        <v>-0.57400574005740057</v>
      </c>
      <c r="D21" s="117">
        <f>+'13'!D21/'14'!D57*100</f>
        <v>-1.2511373976342131</v>
      </c>
      <c r="E21" s="91"/>
      <c r="F21" s="117">
        <f>+'13'!F21/'14'!F57*100</f>
        <v>-6.3492063492063489E-2</v>
      </c>
      <c r="G21" s="117">
        <f>+'13'!G21/'14'!G57*100</f>
        <v>0.12224938875305623</v>
      </c>
      <c r="H21" s="117">
        <f>+'13'!H21/'14'!H57*100</f>
        <v>-0.26420079260237783</v>
      </c>
      <c r="I21" s="91"/>
      <c r="J21" s="117">
        <f>+'13'!J21/'14'!J57*100</f>
        <v>-2.2503516174402249</v>
      </c>
      <c r="K21" s="117">
        <f>+'13'!K21/'14'!K57*100</f>
        <v>-2.7285129604365621</v>
      </c>
      <c r="L21" s="117">
        <f>+'13'!L21/'14'!L57*100</f>
        <v>-1.741654571843251</v>
      </c>
      <c r="M21" s="91"/>
      <c r="N21" s="117">
        <f>+'13'!N21/'14'!N57*100</f>
        <v>-0.69524913093858631</v>
      </c>
      <c r="O21" s="117">
        <f>+'13'!O21/'14'!O57*100</f>
        <v>-0.64935064935064934</v>
      </c>
      <c r="P21" s="117">
        <f>+'13'!P21/'14'!P57*100</f>
        <v>-0.74812967581047385</v>
      </c>
      <c r="Q21" s="91"/>
      <c r="R21" s="117">
        <f>+'13'!R21/'14'!R57*100</f>
        <v>-0.38759689922480622</v>
      </c>
      <c r="S21" s="117">
        <f>+'13'!S21/'14'!S57*100</f>
        <v>1.2547051442910917</v>
      </c>
      <c r="T21" s="117">
        <f>+'13'!T21/'14'!T57*100</f>
        <v>-2.1304926764314249</v>
      </c>
      <c r="U21" s="91"/>
      <c r="V21" s="117">
        <f>+'13'!V21/'14'!V57*100</f>
        <v>-2.422145328719723</v>
      </c>
      <c r="W21" s="117">
        <f>+'13'!W21/'14'!W57*100</f>
        <v>-2.5974025974025974</v>
      </c>
      <c r="X21" s="117">
        <f>+'13'!X21/'14'!X57*100</f>
        <v>-2.2222222222222223</v>
      </c>
      <c r="Y21" s="91"/>
      <c r="Z21" s="117">
        <f>+'13'!Z21/'14'!Z57*100</f>
        <v>0.19255455712451863</v>
      </c>
      <c r="AA21" s="117">
        <f>+'13'!AA21/'14'!AA57*100</f>
        <v>0.83732057416267947</v>
      </c>
      <c r="AB21" s="117">
        <f>+'13'!AB21/'14'!AB57*100</f>
        <v>-0.554016620498615</v>
      </c>
    </row>
    <row r="22" spans="1:28" s="1" customFormat="1" x14ac:dyDescent="0.2">
      <c r="A22" s="18" t="s">
        <v>20</v>
      </c>
      <c r="B22" s="117">
        <f>+'13'!B22/'14'!B58*100</f>
        <v>0.11943215439320322</v>
      </c>
      <c r="C22" s="117">
        <f>+'13'!C22/'14'!C58*100</f>
        <v>0.14176949330532948</v>
      </c>
      <c r="D22" s="117">
        <f>+'13'!D22/'14'!D58*100</f>
        <v>9.5527084738143406E-2</v>
      </c>
      <c r="E22" s="89"/>
      <c r="F22" s="117">
        <f>+'13'!F22/'14'!F58*100</f>
        <v>-5.3428317008014245E-2</v>
      </c>
      <c r="G22" s="117">
        <f>+'13'!G22/'14'!G58*100</f>
        <v>-0.34746351633078526</v>
      </c>
      <c r="H22" s="117">
        <f>+'13'!H22/'14'!H58*100</f>
        <v>0.25575447570332482</v>
      </c>
      <c r="I22" s="89"/>
      <c r="J22" s="117">
        <f>+'13'!J22/'14'!J58*100</f>
        <v>0.16045640934212871</v>
      </c>
      <c r="K22" s="117">
        <f>+'13'!K22/'14'!K58*100</f>
        <v>0.38367631670735963</v>
      </c>
      <c r="L22" s="117">
        <f>+'13'!L22/'14'!L58*100</f>
        <v>-7.2939460247994164E-2</v>
      </c>
      <c r="M22" s="89"/>
      <c r="N22" s="117">
        <f>+'13'!N22/'14'!N58*100</f>
        <v>8.1877729257641918E-2</v>
      </c>
      <c r="O22" s="117">
        <f>+'13'!O22/'14'!O58*100</f>
        <v>0.10573618821041501</v>
      </c>
      <c r="P22" s="117">
        <f>+'13'!P22/'14'!P58*100</f>
        <v>5.6417489421720729E-2</v>
      </c>
      <c r="Q22" s="89"/>
      <c r="R22" s="117">
        <f>+'13'!R22/'14'!R58*100</f>
        <v>-0.11445389143230869</v>
      </c>
      <c r="S22" s="117">
        <f>+'13'!S22/'14'!S58*100</f>
        <v>-9.475679090334807E-2</v>
      </c>
      <c r="T22" s="117">
        <f>+'13'!T22/'14'!T58*100</f>
        <v>-0.13559322033898305</v>
      </c>
      <c r="U22" s="89"/>
      <c r="V22" s="117">
        <f>+'13'!V22/'14'!V58*100</f>
        <v>0.27764167891556424</v>
      </c>
      <c r="W22" s="117">
        <f>+'13'!W22/'14'!W58*100</f>
        <v>0.31075201988812928</v>
      </c>
      <c r="X22" s="117">
        <f>+'13'!X22/'14'!X58*100</f>
        <v>0.24096385542168677</v>
      </c>
      <c r="Y22" s="89"/>
      <c r="Z22" s="117">
        <f>+'13'!Z22/'14'!Z58*100</f>
        <v>0.36363636363636365</v>
      </c>
      <c r="AA22" s="117">
        <f>+'13'!AA22/'14'!AA58*100</f>
        <v>0.47877433769549954</v>
      </c>
      <c r="AB22" s="117">
        <f>+'13'!AB22/'14'!AB58*100</f>
        <v>0.23997257456290708</v>
      </c>
    </row>
    <row r="23" spans="1:28" s="1" customFormat="1" x14ac:dyDescent="0.2">
      <c r="A23" s="19" t="s">
        <v>40</v>
      </c>
      <c r="B23" s="117">
        <f>+'13'!B23/'14'!B59*100</f>
        <v>-0.46953148923139737</v>
      </c>
      <c r="C23" s="117">
        <f>+'13'!C23/'14'!C59*100</f>
        <v>-0.48125125325847201</v>
      </c>
      <c r="D23" s="117">
        <f>+'13'!D23/'14'!D59*100</f>
        <v>-0.45738045738045741</v>
      </c>
      <c r="E23" s="89"/>
      <c r="F23" s="117">
        <f>+'13'!F23/'14'!F59*100</f>
        <v>-0.67204301075268813</v>
      </c>
      <c r="G23" s="117">
        <f>+'13'!G23/'14'!G59*100</f>
        <v>-0.52424639580602883</v>
      </c>
      <c r="H23" s="117">
        <f>+'13'!H23/'14'!H59*100</f>
        <v>-0.82758620689655171</v>
      </c>
      <c r="I23" s="89"/>
      <c r="J23" s="117">
        <f>+'13'!J23/'14'!J59*100</f>
        <v>-0.25673940949935814</v>
      </c>
      <c r="K23" s="117">
        <f>+'13'!K23/'14'!K59*100</f>
        <v>0</v>
      </c>
      <c r="L23" s="117">
        <f>+'13'!L23/'14'!L59*100</f>
        <v>-0.52424639580602883</v>
      </c>
      <c r="M23" s="89"/>
      <c r="N23" s="117">
        <f>+'13'!N23/'14'!N59*100</f>
        <v>-0.64585575888051672</v>
      </c>
      <c r="O23" s="117">
        <f>+'13'!O23/'14'!O59*100</f>
        <v>-0.41623309053069724</v>
      </c>
      <c r="P23" s="117">
        <f>+'13'!P23/'14'!P59*100</f>
        <v>-0.89186176142697882</v>
      </c>
      <c r="Q23" s="89"/>
      <c r="R23" s="117">
        <f>+'13'!R23/'14'!R59*100</f>
        <v>-5.8173356602675974E-2</v>
      </c>
      <c r="S23" s="117">
        <f>+'13'!S23/'14'!S59*100</f>
        <v>-0.11402508551881414</v>
      </c>
      <c r="T23" s="117">
        <f>+'13'!T23/'14'!T59*100</f>
        <v>0</v>
      </c>
      <c r="U23" s="89"/>
      <c r="V23" s="117">
        <f>+'13'!V23/'14'!V59*100</f>
        <v>-0.95238095238095244</v>
      </c>
      <c r="W23" s="117">
        <f>+'13'!W23/'14'!W59*100</f>
        <v>-0.85470085470085477</v>
      </c>
      <c r="X23" s="117">
        <f>+'13'!X23/'14'!X59*100</f>
        <v>-1.0582010582010581</v>
      </c>
      <c r="Y23" s="89"/>
      <c r="Z23" s="117">
        <f>+'13'!Z23/'14'!Z59*100</f>
        <v>-0.25015634771732331</v>
      </c>
      <c r="AA23" s="117">
        <f>+'13'!AA23/'14'!AA59*100</f>
        <v>-1.0362694300518136</v>
      </c>
      <c r="AB23" s="117">
        <f>+'13'!AB23/'14'!AB59*100</f>
        <v>0.48367593712212814</v>
      </c>
    </row>
    <row r="24" spans="1:28" s="1" customFormat="1" x14ac:dyDescent="0.2">
      <c r="A24" s="19" t="s">
        <v>21</v>
      </c>
      <c r="B24" s="117">
        <f>+'13'!B24/'14'!B60*100</f>
        <v>0.53502514325809847</v>
      </c>
      <c r="C24" s="117">
        <f>+'13'!C24/'14'!C60*100</f>
        <v>0.69885641677255406</v>
      </c>
      <c r="D24" s="117">
        <f>+'13'!D24/'14'!D60*100</f>
        <v>0.36708111308466546</v>
      </c>
      <c r="E24" s="89"/>
      <c r="F24" s="117">
        <f>+'13'!F24/'14'!F60*100</f>
        <v>0.67694622038360286</v>
      </c>
      <c r="G24" s="117">
        <f>+'13'!G24/'14'!G60*100</f>
        <v>1.0037174721189592</v>
      </c>
      <c r="H24" s="117">
        <f>+'13'!H24/'14'!H60*100</f>
        <v>0.34246575342465752</v>
      </c>
      <c r="I24" s="89"/>
      <c r="J24" s="117">
        <f>+'13'!J24/'14'!J60*100</f>
        <v>0.94760312151616499</v>
      </c>
      <c r="K24" s="117">
        <f>+'13'!K24/'14'!K60*100</f>
        <v>1.1199421965317919</v>
      </c>
      <c r="L24" s="117">
        <f>+'13'!L24/'14'!L60*100</f>
        <v>0.76511094108645761</v>
      </c>
      <c r="M24" s="89"/>
      <c r="N24" s="117">
        <f>+'13'!N24/'14'!N60*100</f>
        <v>0.64844835572024084</v>
      </c>
      <c r="O24" s="117">
        <f>+'13'!O24/'14'!O60*100</f>
        <v>0.1539408866995074</v>
      </c>
      <c r="P24" s="117">
        <f>+'13'!P24/'14'!P60*100</f>
        <v>1.1458655930628678</v>
      </c>
      <c r="Q24" s="89"/>
      <c r="R24" s="117">
        <f>+'13'!R24/'14'!R60*100</f>
        <v>1.7358097552508247E-2</v>
      </c>
      <c r="S24" s="117">
        <f>+'13'!S24/'14'!S60*100</f>
        <v>0.5776418620455317</v>
      </c>
      <c r="T24" s="117">
        <f>+'13'!T24/'14'!T60*100</f>
        <v>-0.56777856635911994</v>
      </c>
      <c r="U24" s="89"/>
      <c r="V24" s="117">
        <f>+'13'!V24/'14'!V60*100</f>
        <v>0.76460950300382313</v>
      </c>
      <c r="W24" s="117">
        <f>+'13'!W24/'14'!W60*100</f>
        <v>1.2243428159884768</v>
      </c>
      <c r="X24" s="117">
        <f>+'13'!X24/'14'!X60*100</f>
        <v>0.29455081001472755</v>
      </c>
      <c r="Y24" s="89"/>
      <c r="Z24" s="117">
        <f>+'13'!Z24/'14'!Z60*100</f>
        <v>0.19054217910964838</v>
      </c>
      <c r="AA24" s="117">
        <f>+'13'!AA24/'14'!AA60*100</f>
        <v>0.24238227146814403</v>
      </c>
      <c r="AB24" s="117">
        <f>+'13'!AB24/'14'!AB60*100</f>
        <v>0.13864818024263431</v>
      </c>
    </row>
    <row r="25" spans="1:28" s="1" customFormat="1" x14ac:dyDescent="0.2">
      <c r="A25" s="19" t="s">
        <v>87</v>
      </c>
      <c r="B25" s="117">
        <f>+'13'!B25/'14'!B61*100</f>
        <v>0.71021073466061235</v>
      </c>
      <c r="C25" s="117">
        <f>+'13'!C25/'14'!C61*100</f>
        <v>0.2030685920577617</v>
      </c>
      <c r="D25" s="117">
        <f>+'13'!D25/'14'!D61*100</f>
        <v>1.2509020928554246</v>
      </c>
      <c r="E25" s="89"/>
      <c r="F25" s="117">
        <f>+'13'!F25/'14'!F61*100</f>
        <v>0.53680981595092025</v>
      </c>
      <c r="G25" s="117">
        <f>+'13'!G25/'14'!G61*100</f>
        <v>1.5558698727015559</v>
      </c>
      <c r="H25" s="117">
        <f>+'13'!H25/'14'!H61*100</f>
        <v>-0.67001675041876052</v>
      </c>
      <c r="I25" s="89"/>
      <c r="J25" s="117">
        <f>+'13'!J25/'14'!J61*100</f>
        <v>0.15128593040847202</v>
      </c>
      <c r="K25" s="117">
        <f>+'13'!K25/'14'!K61*100</f>
        <v>-1.3100436681222707</v>
      </c>
      <c r="L25" s="117">
        <f>+'13'!L25/'14'!L61*100</f>
        <v>1.7322834645669292</v>
      </c>
      <c r="M25" s="89"/>
      <c r="N25" s="117">
        <f>+'13'!N25/'14'!N61*100</f>
        <v>-6.1012812690665039E-2</v>
      </c>
      <c r="O25" s="117">
        <f>+'13'!O25/'14'!O61*100</f>
        <v>-0.11655011655011654</v>
      </c>
      <c r="P25" s="117">
        <f>+'13'!P25/'14'!P61*100</f>
        <v>0</v>
      </c>
      <c r="Q25" s="89"/>
      <c r="R25" s="117">
        <f>+'13'!R25/'14'!R61*100</f>
        <v>0.31826861871419476</v>
      </c>
      <c r="S25" s="117">
        <f>+'13'!S25/'14'!S61*100</f>
        <v>-0.76824583866837381</v>
      </c>
      <c r="T25" s="117">
        <f>+'13'!T25/'14'!T61*100</f>
        <v>1.3924050632911391</v>
      </c>
      <c r="U25" s="89"/>
      <c r="V25" s="117">
        <f>+'13'!V25/'14'!V61*100</f>
        <v>1.5097052480230051</v>
      </c>
      <c r="W25" s="117">
        <f>+'13'!W25/'14'!W61*100</f>
        <v>0.98039215686274506</v>
      </c>
      <c r="X25" s="117">
        <f>+'13'!X25/'14'!X61*100</f>
        <v>2.0679468242245198</v>
      </c>
      <c r="Y25" s="89"/>
      <c r="Z25" s="117">
        <f>+'13'!Z25/'14'!Z61*100</f>
        <v>1.9823788546255507</v>
      </c>
      <c r="AA25" s="117">
        <f>+'13'!AA25/'14'!AA61*100</f>
        <v>1.0218978102189782</v>
      </c>
      <c r="AB25" s="117">
        <f>+'13'!AB25/'14'!AB61*100</f>
        <v>2.954209748892171</v>
      </c>
    </row>
    <row r="26" spans="1:28" s="1" customFormat="1" x14ac:dyDescent="0.2">
      <c r="A26" s="19" t="s">
        <v>29</v>
      </c>
      <c r="B26" s="117">
        <f>+'13'!B26/'14'!B62*100</f>
        <v>-0.12231480773641158</v>
      </c>
      <c r="C26" s="117">
        <f>+'13'!C26/'14'!C62*100</f>
        <v>-4.4490582826635032E-2</v>
      </c>
      <c r="D26" s="117">
        <f>+'13'!D26/'14'!D62*100</f>
        <v>-0.20511202272010098</v>
      </c>
      <c r="E26" s="89"/>
      <c r="F26" s="117">
        <f>+'13'!F26/'14'!F62*100</f>
        <v>-0.86455331412103753</v>
      </c>
      <c r="G26" s="117">
        <f>+'13'!G26/'14'!G62*100</f>
        <v>-0.47892720306513409</v>
      </c>
      <c r="H26" s="117">
        <f>+'13'!H26/'14'!H62*100</f>
        <v>-1.2524084778420037</v>
      </c>
      <c r="I26" s="89"/>
      <c r="J26" s="117">
        <f>+'13'!J26/'14'!J62*100</f>
        <v>-0.29644268774703553</v>
      </c>
      <c r="K26" s="117">
        <f>+'13'!K26/'14'!K62*100</f>
        <v>-0.38797284190106696</v>
      </c>
      <c r="L26" s="117">
        <f>+'13'!L26/'14'!L62*100</f>
        <v>-0.2014098690835851</v>
      </c>
      <c r="M26" s="89"/>
      <c r="N26" s="117">
        <f>+'13'!N26/'14'!N62*100</f>
        <v>-4.0584415584415584E-2</v>
      </c>
      <c r="O26" s="117">
        <f>+'13'!O26/'14'!O62*100</f>
        <v>-0.70643642072213508</v>
      </c>
      <c r="P26" s="117">
        <f>+'13'!P26/'14'!P62*100</f>
        <v>0.67226890756302526</v>
      </c>
      <c r="Q26" s="89"/>
      <c r="R26" s="117">
        <f>+'13'!R26/'14'!R62*100</f>
        <v>0.5179110919292188</v>
      </c>
      <c r="S26" s="117">
        <f>+'13'!S26/'14'!S62*100</f>
        <v>0.33528918692372173</v>
      </c>
      <c r="T26" s="117">
        <f>+'13'!T26/'14'!T62*100</f>
        <v>0.71174377224199281</v>
      </c>
      <c r="U26" s="89"/>
      <c r="V26" s="117">
        <f>+'13'!V26/'14'!V62*100</f>
        <v>0.14627011214041932</v>
      </c>
      <c r="W26" s="117">
        <f>+'13'!W26/'14'!W62*100</f>
        <v>0.92592592592592582</v>
      </c>
      <c r="X26" s="117">
        <f>+'13'!X26/'14'!X62*100</f>
        <v>-0.7209062821833162</v>
      </c>
      <c r="Y26" s="89"/>
      <c r="Z26" s="117">
        <f>+'13'!Z26/'14'!Z62*100</f>
        <v>-0.27998133457769481</v>
      </c>
      <c r="AA26" s="117">
        <f>+'13'!AA26/'14'!AA62*100</f>
        <v>8.9206066012488858E-2</v>
      </c>
      <c r="AB26" s="117">
        <f>+'13'!AB26/'14'!AB62*100</f>
        <v>-0.68493150684931503</v>
      </c>
    </row>
    <row r="27" spans="1:28" s="1" customFormat="1" x14ac:dyDescent="0.2">
      <c r="A27" s="19" t="s">
        <v>41</v>
      </c>
      <c r="B27" s="117">
        <f>+'13'!B27/'14'!B63*100</f>
        <v>-0.33342224593224856</v>
      </c>
      <c r="C27" s="117">
        <f>+'13'!C27/'14'!C63*100</f>
        <v>0.1037344398340249</v>
      </c>
      <c r="D27" s="117">
        <f>+'13'!D27/'14'!D63*100</f>
        <v>-0.79626578802855574</v>
      </c>
      <c r="E27" s="89"/>
      <c r="F27" s="117">
        <f>+'13'!F27/'14'!F63*100</f>
        <v>8.3194675540765387E-2</v>
      </c>
      <c r="G27" s="117">
        <f>+'13'!G27/'14'!G63*100</f>
        <v>0.6578947368421052</v>
      </c>
      <c r="H27" s="117">
        <f>+'13'!H27/'14'!H63*100</f>
        <v>-0.50505050505050508</v>
      </c>
      <c r="I27" s="89"/>
      <c r="J27" s="117">
        <f>+'13'!J27/'14'!J63*100</f>
        <v>-0.61619718309859151</v>
      </c>
      <c r="K27" s="117">
        <f>+'13'!K27/'14'!K63*100</f>
        <v>-1.386481802426343</v>
      </c>
      <c r="L27" s="117">
        <f>+'13'!L27/'14'!L63*100</f>
        <v>0.17889087656529518</v>
      </c>
      <c r="M27" s="89"/>
      <c r="N27" s="117">
        <f>+'13'!N27/'14'!N63*100</f>
        <v>-0.75815011372251706</v>
      </c>
      <c r="O27" s="117">
        <f>+'13'!O27/'14'!O63*100</f>
        <v>0.77160493827160492</v>
      </c>
      <c r="P27" s="117">
        <f>+'13'!P27/'14'!P63*100</f>
        <v>-2.2354694485842028</v>
      </c>
      <c r="Q27" s="89"/>
      <c r="R27" s="117">
        <f>+'13'!R27/'14'!R63*100</f>
        <v>-0.50687907313540914</v>
      </c>
      <c r="S27" s="117">
        <f>+'13'!S27/'14'!S63*100</f>
        <v>0.1371742112482853</v>
      </c>
      <c r="T27" s="117">
        <f>+'13'!T27/'14'!T63*100</f>
        <v>-1.2269938650306749</v>
      </c>
      <c r="U27" s="89"/>
      <c r="V27" s="117">
        <f>+'13'!V27/'14'!V63*100</f>
        <v>-8.2781456953642391E-2</v>
      </c>
      <c r="W27" s="117">
        <f>+'13'!W27/'14'!W63*100</f>
        <v>0.15923566878980894</v>
      </c>
      <c r="X27" s="117">
        <f>+'13'!X27/'14'!X63*100</f>
        <v>-0.34482758620689657</v>
      </c>
      <c r="Y27" s="89"/>
      <c r="Z27" s="117">
        <f>+'13'!Z27/'14'!Z63*100</f>
        <v>-7.9872204472843447E-2</v>
      </c>
      <c r="AA27" s="117">
        <f>+'13'!AA27/'14'!AA63*100</f>
        <v>0.15015015015015015</v>
      </c>
      <c r="AB27" s="117">
        <f>+'13'!AB27/'14'!AB63*100</f>
        <v>-0.34129692832764508</v>
      </c>
    </row>
    <row r="28" spans="1:28" s="1" customFormat="1" x14ac:dyDescent="0.2">
      <c r="A28" s="19" t="s">
        <v>42</v>
      </c>
      <c r="B28" s="117">
        <f>+'13'!B28/'14'!B64*100</f>
        <v>-0.14072119613016712</v>
      </c>
      <c r="C28" s="117">
        <f>+'13'!C28/'14'!C64*100</f>
        <v>0.20460358056265981</v>
      </c>
      <c r="D28" s="117">
        <f>+'13'!D28/'14'!D64*100</f>
        <v>-0.50862851952770205</v>
      </c>
      <c r="E28" s="89"/>
      <c r="F28" s="117">
        <f>+'13'!F28/'14'!F64*100</f>
        <v>-0.88446655610834712</v>
      </c>
      <c r="G28" s="117">
        <f>+'13'!G28/'14'!G64*100</f>
        <v>-0.32715376226826609</v>
      </c>
      <c r="H28" s="117">
        <f>+'13'!H28/'14'!H64*100</f>
        <v>-1.4573991031390134</v>
      </c>
      <c r="I28" s="89"/>
      <c r="J28" s="117">
        <f>+'13'!J28/'14'!J64*100</f>
        <v>-0.71664829106945982</v>
      </c>
      <c r="K28" s="117">
        <f>+'13'!K28/'14'!K64*100</f>
        <v>0</v>
      </c>
      <c r="L28" s="117">
        <f>+'13'!L28/'14'!L64*100</f>
        <v>-1.4460511679644048</v>
      </c>
      <c r="M28" s="89"/>
      <c r="N28" s="117">
        <f>+'13'!N28/'14'!N64*100</f>
        <v>1.0794896957801767</v>
      </c>
      <c r="O28" s="117">
        <f>+'13'!O28/'14'!O64*100</f>
        <v>1.1204481792717087</v>
      </c>
      <c r="P28" s="117">
        <f>+'13'!P28/'14'!P64*100</f>
        <v>1.0341261633919339</v>
      </c>
      <c r="Q28" s="89"/>
      <c r="R28" s="117">
        <f>+'13'!R28/'14'!R64*100</f>
        <v>-0.4390243902439025</v>
      </c>
      <c r="S28" s="117">
        <f>+'13'!S28/'14'!S64*100</f>
        <v>-0.38910505836575876</v>
      </c>
      <c r="T28" s="117">
        <f>+'13'!T28/'14'!T64*100</f>
        <v>-0.48923679060665359</v>
      </c>
      <c r="U28" s="89"/>
      <c r="V28" s="117">
        <f>+'13'!V28/'14'!V64*100</f>
        <v>-0.33557046979865773</v>
      </c>
      <c r="W28" s="117">
        <f>+'13'!W28/'14'!W64*100</f>
        <v>0.64724919093851141</v>
      </c>
      <c r="X28" s="117">
        <f>+'13'!X28/'14'!X64*100</f>
        <v>-1.3937282229965158</v>
      </c>
      <c r="Y28" s="89"/>
      <c r="Z28" s="117">
        <f>+'13'!Z28/'14'!Z64*100</f>
        <v>0.32068412613575631</v>
      </c>
      <c r="AA28" s="117">
        <f>+'13'!AA28/'14'!AA64*100</f>
        <v>9.9304865938430978E-2</v>
      </c>
      <c r="AB28" s="117">
        <f>+'13'!AB28/'14'!AB64*100</f>
        <v>0.57870370370370372</v>
      </c>
    </row>
    <row r="29" spans="1:28" s="1" customFormat="1" x14ac:dyDescent="0.2">
      <c r="A29" s="19" t="s">
        <v>30</v>
      </c>
      <c r="B29" s="117">
        <f>+'13'!B29/'14'!B65*100</f>
        <v>1.0288653901114604</v>
      </c>
      <c r="C29" s="117">
        <f>+'13'!C29/'14'!C65*100</f>
        <v>1.3426573426573427</v>
      </c>
      <c r="D29" s="117">
        <f>+'13'!D29/'14'!D65*100</f>
        <v>0.70113935144609996</v>
      </c>
      <c r="E29" s="89"/>
      <c r="F29" s="117">
        <f>+'13'!F29/'14'!F65*100</f>
        <v>0.92165898617511521</v>
      </c>
      <c r="G29" s="117">
        <f>+'13'!G29/'14'!G65*100</f>
        <v>1.2773722627737227</v>
      </c>
      <c r="H29" s="117">
        <f>+'13'!H29/'14'!H65*100</f>
        <v>0.55865921787709494</v>
      </c>
      <c r="I29" s="89"/>
      <c r="J29" s="117">
        <f>+'13'!J29/'14'!J65*100</f>
        <v>1.6187050359712229</v>
      </c>
      <c r="K29" s="117">
        <f>+'13'!K29/'14'!K65*100</f>
        <v>1.5517241379310345</v>
      </c>
      <c r="L29" s="117">
        <f>+'13'!L29/'14'!L65*100</f>
        <v>1.6917293233082706</v>
      </c>
      <c r="M29" s="89"/>
      <c r="N29" s="117">
        <f>+'13'!N29/'14'!N65*100</f>
        <v>1.5486725663716814</v>
      </c>
      <c r="O29" s="117">
        <f>+'13'!O29/'14'!O65*100</f>
        <v>2.28898426323319</v>
      </c>
      <c r="P29" s="117">
        <f>+'13'!P29/'14'!P65*100</f>
        <v>0.76103500761035003</v>
      </c>
      <c r="Q29" s="89"/>
      <c r="R29" s="117">
        <f>+'13'!R29/'14'!R65*100</f>
        <v>0.65681444991789817</v>
      </c>
      <c r="S29" s="117">
        <f>+'13'!S29/'14'!S65*100</f>
        <v>1.6556291390728477</v>
      </c>
      <c r="T29" s="117">
        <f>+'13'!T29/'14'!T65*100</f>
        <v>-0.32573289902280134</v>
      </c>
      <c r="U29" s="89"/>
      <c r="V29" s="117">
        <f>+'13'!V29/'14'!V65*100</f>
        <v>0.93283582089552231</v>
      </c>
      <c r="W29" s="117">
        <f>+'13'!W29/'14'!W65*100</f>
        <v>-0.18148820326678766</v>
      </c>
      <c r="X29" s="117">
        <f>+'13'!X29/'14'!X65*100</f>
        <v>2.1113243761996161</v>
      </c>
      <c r="Y29" s="89"/>
      <c r="Z29" s="117">
        <f>+'13'!Z29/'14'!Z65*100</f>
        <v>0.4329004329004329</v>
      </c>
      <c r="AA29" s="117">
        <f>+'13'!AA29/'14'!AA65*100</f>
        <v>1.1804384485666104</v>
      </c>
      <c r="AB29" s="117">
        <f>+'13'!AB29/'14'!AB65*100</f>
        <v>-0.35587188612099641</v>
      </c>
    </row>
    <row r="30" spans="1:28" s="1" customFormat="1" x14ac:dyDescent="0.2">
      <c r="A30" s="19" t="s">
        <v>31</v>
      </c>
      <c r="B30" s="117">
        <f>+'13'!B30/'14'!B66*100</f>
        <v>-0.27508424454989339</v>
      </c>
      <c r="C30" s="117">
        <f>+'13'!C30/'14'!C66*100</f>
        <v>3.995737879595098E-2</v>
      </c>
      <c r="D30" s="117">
        <f>+'13'!D30/'14'!D66*100</f>
        <v>-0.6114033840466373</v>
      </c>
      <c r="E30" s="89"/>
      <c r="F30" s="117">
        <f>+'13'!F30/'14'!F66*100</f>
        <v>-4.3936731107205619E-2</v>
      </c>
      <c r="G30" s="117">
        <f>+'13'!G30/'14'!G66*100</f>
        <v>-0.25125628140703515</v>
      </c>
      <c r="H30" s="117">
        <f>+'13'!H30/'14'!H66*100</f>
        <v>0.18484288354898337</v>
      </c>
      <c r="I30" s="89"/>
      <c r="J30" s="117">
        <f>+'13'!J30/'14'!J66*100</f>
        <v>-8.6956521739130432E-2</v>
      </c>
      <c r="K30" s="117">
        <f>+'13'!K30/'14'!K66*100</f>
        <v>0.67567567567567566</v>
      </c>
      <c r="L30" s="117">
        <f>+'13'!L30/'14'!L66*100</f>
        <v>-0.8960573476702508</v>
      </c>
      <c r="M30" s="89"/>
      <c r="N30" s="117">
        <f>+'13'!N30/'14'!N66*100</f>
        <v>-0.66760365425158119</v>
      </c>
      <c r="O30" s="117">
        <f>+'13'!O30/'14'!O66*100</f>
        <v>-0.99800399201596801</v>
      </c>
      <c r="P30" s="117">
        <f>+'13'!P30/'14'!P66*100</f>
        <v>-0.29784065524944153</v>
      </c>
      <c r="Q30" s="89"/>
      <c r="R30" s="117">
        <f>+'13'!R30/'14'!R66*100</f>
        <v>0.19739439399921044</v>
      </c>
      <c r="S30" s="117">
        <f>+'13'!S30/'14'!S66*100</f>
        <v>0.60744115413819288</v>
      </c>
      <c r="T30" s="117">
        <f>+'13'!T30/'14'!T66*100</f>
        <v>-0.24671052631578946</v>
      </c>
      <c r="U30" s="89"/>
      <c r="V30" s="117">
        <f>+'13'!V30/'14'!V66*100</f>
        <v>-0.62724014336917566</v>
      </c>
      <c r="W30" s="117">
        <f>+'13'!W30/'14'!W66*100</f>
        <v>0.62222222222222223</v>
      </c>
      <c r="X30" s="117">
        <f>+'13'!X30/'14'!X66*100</f>
        <v>-1.8970189701897018</v>
      </c>
      <c r="Y30" s="89"/>
      <c r="Z30" s="117">
        <f>+'13'!Z30/'14'!Z66*100</f>
        <v>-0.38232795242141038</v>
      </c>
      <c r="AA30" s="117">
        <f>+'13'!AA30/'14'!AA66*100</f>
        <v>-0.16877637130801687</v>
      </c>
      <c r="AB30" s="117">
        <f>+'13'!AB30/'14'!AB66*100</f>
        <v>-0.5988023952095809</v>
      </c>
    </row>
    <row r="31" spans="1:28" s="1" customFormat="1" x14ac:dyDescent="0.2">
      <c r="A31" s="19" t="s">
        <v>32</v>
      </c>
      <c r="B31" s="117">
        <f>+'13'!B31/'14'!B67*100</f>
        <v>-0.42758620689655175</v>
      </c>
      <c r="C31" s="117">
        <f>+'13'!C31/'14'!C67*100</f>
        <v>-0.14532963403355795</v>
      </c>
      <c r="D31" s="117">
        <f>+'13'!D31/'14'!D67*100</f>
        <v>-0.73582455634107635</v>
      </c>
      <c r="E31" s="89"/>
      <c r="F31" s="117">
        <f>+'13'!F31/'14'!F67*100</f>
        <v>-0.22583559168925021</v>
      </c>
      <c r="G31" s="117">
        <f>+'13'!G31/'14'!G67*100</f>
        <v>0</v>
      </c>
      <c r="H31" s="117">
        <f>+'13'!H31/'14'!H67*100</f>
        <v>-0.47348484848484851</v>
      </c>
      <c r="I31" s="89"/>
      <c r="J31" s="117">
        <f>+'13'!J31/'14'!J67*100</f>
        <v>-0.27573529411764708</v>
      </c>
      <c r="K31" s="117">
        <f>+'13'!K31/'14'!K67*100</f>
        <v>0</v>
      </c>
      <c r="L31" s="117">
        <f>+'13'!L31/'14'!L67*100</f>
        <v>-0.57034220532319391</v>
      </c>
      <c r="M31" s="89"/>
      <c r="N31" s="117">
        <f>+'13'!N31/'14'!N67*100</f>
        <v>-0.44368600682593862</v>
      </c>
      <c r="O31" s="117">
        <f>+'13'!O31/'14'!O67*100</f>
        <v>-0.26058631921824105</v>
      </c>
      <c r="P31" s="117">
        <f>+'13'!P31/'14'!P67*100</f>
        <v>-0.64516129032258063</v>
      </c>
      <c r="Q31" s="89"/>
      <c r="R31" s="117">
        <f>+'13'!R31/'14'!R67*100</f>
        <v>-0.53619302949061665</v>
      </c>
      <c r="S31" s="117">
        <f>+'13'!S31/'14'!S67*100</f>
        <v>-0.29985007496251875</v>
      </c>
      <c r="T31" s="117">
        <f>+'13'!T31/'14'!T67*100</f>
        <v>-0.78308535630383713</v>
      </c>
      <c r="U31" s="89"/>
      <c r="V31" s="117">
        <f>+'13'!V31/'14'!V67*100</f>
        <v>-0.48932384341637009</v>
      </c>
      <c r="W31" s="117">
        <f>+'13'!W31/'14'!W67*100</f>
        <v>-8.2918739635157543E-2</v>
      </c>
      <c r="X31" s="117">
        <f>+'13'!X31/'14'!X67*100</f>
        <v>-0.95969289827255266</v>
      </c>
      <c r="Y31" s="89"/>
      <c r="Z31" s="117">
        <f>+'13'!Z31/'14'!Z67*100</f>
        <v>-0.56010340370529943</v>
      </c>
      <c r="AA31" s="117">
        <f>+'13'!AA31/'14'!AA67*100</f>
        <v>-0.16501650165016502</v>
      </c>
      <c r="AB31" s="117">
        <f>+'13'!AB31/'14'!AB67*100</f>
        <v>-0.99188458070333629</v>
      </c>
    </row>
    <row r="32" spans="1:28" s="1" customFormat="1" x14ac:dyDescent="0.2">
      <c r="A32" s="19" t="s">
        <v>54</v>
      </c>
      <c r="B32" s="117">
        <f>+'13'!B32/'14'!B68*100</f>
        <v>-0.64516129032258063</v>
      </c>
      <c r="C32" s="117">
        <f>+'13'!C32/'14'!C68*100</f>
        <v>-0.96018735362997654</v>
      </c>
      <c r="D32" s="117">
        <f>+'13'!D32/'14'!D68*100</f>
        <v>-0.30418250950570341</v>
      </c>
      <c r="E32" s="89"/>
      <c r="F32" s="117">
        <f>+'13'!F32/'14'!F68*100</f>
        <v>-3.5159443990188062</v>
      </c>
      <c r="G32" s="117">
        <f>+'13'!G32/'14'!G68*100</f>
        <v>-4.32</v>
      </c>
      <c r="H32" s="117">
        <f>+'13'!H32/'14'!H68*100</f>
        <v>-2.6755852842809364</v>
      </c>
      <c r="I32" s="89"/>
      <c r="J32" s="117">
        <f>+'13'!J32/'14'!J68*100</f>
        <v>-0.98634294385432464</v>
      </c>
      <c r="K32" s="117">
        <f>+'13'!K32/'14'!K68*100</f>
        <v>-2.4251069900142657</v>
      </c>
      <c r="L32" s="117">
        <f>+'13'!L32/'14'!L68*100</f>
        <v>0.64829821717990277</v>
      </c>
      <c r="M32" s="89"/>
      <c r="N32" s="117">
        <f>+'13'!N32/'14'!N68*100</f>
        <v>1.0043942247332078</v>
      </c>
      <c r="O32" s="117">
        <f>+'13'!O32/'14'!O68*100</f>
        <v>1.070154577883472</v>
      </c>
      <c r="P32" s="117">
        <f>+'13'!P32/'14'!P68*100</f>
        <v>0.93085106382978722</v>
      </c>
      <c r="Q32" s="89"/>
      <c r="R32" s="117">
        <f>+'13'!R32/'14'!R68*100</f>
        <v>-1.0680907877169559</v>
      </c>
      <c r="S32" s="117">
        <f>+'13'!S32/'14'!S68*100</f>
        <v>-1.1235955056179776</v>
      </c>
      <c r="T32" s="117">
        <f>+'13'!T32/'14'!T68*100</f>
        <v>-1.0043041606886656</v>
      </c>
      <c r="U32" s="89"/>
      <c r="V32" s="117">
        <f>+'13'!V32/'14'!V68*100</f>
        <v>1.0260457774269929</v>
      </c>
      <c r="W32" s="117">
        <f>+'13'!W32/'14'!W68*100</f>
        <v>1.2678288431061806</v>
      </c>
      <c r="X32" s="117">
        <f>+'13'!X32/'14'!X68*100</f>
        <v>0.78616352201257866</v>
      </c>
      <c r="Y32" s="89"/>
      <c r="Z32" s="117">
        <f>+'13'!Z32/'14'!Z68*100</f>
        <v>-0.75987841945288759</v>
      </c>
      <c r="AA32" s="117">
        <f>+'13'!AA32/'14'!AA68*100</f>
        <v>-0.7451564828614009</v>
      </c>
      <c r="AB32" s="117">
        <f>+'13'!AB32/'14'!AB68*100</f>
        <v>-0.77519379844961245</v>
      </c>
    </row>
    <row r="33" spans="1:29" s="1" customFormat="1" x14ac:dyDescent="0.2">
      <c r="A33" s="19" t="s">
        <v>43</v>
      </c>
      <c r="B33" s="117">
        <f>+'13'!B33/'14'!B69*100</f>
        <v>-0.35874439461883406</v>
      </c>
      <c r="C33" s="117">
        <f>+'13'!C33/'14'!C69*100</f>
        <v>-0.47495682210708118</v>
      </c>
      <c r="D33" s="117">
        <f>+'13'!D33/'14'!D69*100</f>
        <v>-0.23320895522388058</v>
      </c>
      <c r="E33" s="89"/>
      <c r="F33" s="117">
        <f>+'13'!F33/'14'!F69*100</f>
        <v>-1.1102886750555145</v>
      </c>
      <c r="G33" s="117">
        <f>+'13'!G33/'14'!G69*100</f>
        <v>-1.4224751066856329</v>
      </c>
      <c r="H33" s="117">
        <f>+'13'!H33/'14'!H69*100</f>
        <v>-0.77160493827160492</v>
      </c>
      <c r="I33" s="89"/>
      <c r="J33" s="117">
        <f>+'13'!J33/'14'!J69*100</f>
        <v>-1.0324483775811208</v>
      </c>
      <c r="K33" s="117">
        <f>+'13'!K33/'14'!K69*100</f>
        <v>-2.2988505747126435</v>
      </c>
      <c r="L33" s="117">
        <f>+'13'!L33/'14'!L69*100</f>
        <v>0.30303030303030304</v>
      </c>
      <c r="M33" s="89"/>
      <c r="N33" s="117">
        <f>+'13'!N33/'14'!N69*100</f>
        <v>0.51369863013698625</v>
      </c>
      <c r="O33" s="117">
        <f>+'13'!O33/'14'!O69*100</f>
        <v>1.5005359056806002</v>
      </c>
      <c r="P33" s="117">
        <f>+'13'!P33/'14'!P69*100</f>
        <v>-0.61050061050061055</v>
      </c>
      <c r="Q33" s="89"/>
      <c r="R33" s="117">
        <f>+'13'!R33/'14'!R69*100</f>
        <v>-0.73304825901038484</v>
      </c>
      <c r="S33" s="117">
        <f>+'13'!S33/'14'!S69*100</f>
        <v>-0.47675804529201427</v>
      </c>
      <c r="T33" s="117">
        <f>+'13'!T33/'14'!T69*100</f>
        <v>-1.0025062656641603</v>
      </c>
      <c r="U33" s="89"/>
      <c r="V33" s="117">
        <f>+'13'!V33/'14'!V69*100</f>
        <v>0.13995801259622112</v>
      </c>
      <c r="W33" s="117">
        <f>+'13'!W33/'14'!W69*100</f>
        <v>-1.3642564802182811</v>
      </c>
      <c r="X33" s="117">
        <f>+'13'!X33/'14'!X69*100</f>
        <v>1.7241379310344827</v>
      </c>
      <c r="Y33" s="89"/>
      <c r="Z33" s="117">
        <f>+'13'!Z33/'14'!Z69*100</f>
        <v>-0.14336917562724014</v>
      </c>
      <c r="AA33" s="117">
        <f>+'13'!AA33/'14'!AA69*100</f>
        <v>0.5494505494505495</v>
      </c>
      <c r="AB33" s="117">
        <f>+'13'!AB33/'14'!AB69*100</f>
        <v>-0.8995502248875562</v>
      </c>
    </row>
    <row r="34" spans="1:29" s="1" customFormat="1" x14ac:dyDescent="0.2">
      <c r="A34" s="19" t="s">
        <v>44</v>
      </c>
      <c r="B34" s="117">
        <f>+'13'!B34/'14'!B70*100</f>
        <v>-1.784534038334435</v>
      </c>
      <c r="C34" s="117">
        <f>+'13'!C34/'14'!C70*100</f>
        <v>-3.5009548058561428</v>
      </c>
      <c r="D34" s="117">
        <f>+'13'!D34/'14'!D70*100</f>
        <v>6.8728522336769765E-2</v>
      </c>
      <c r="E34" s="89"/>
      <c r="F34" s="117">
        <f>+'13'!F34/'14'!F70*100</f>
        <v>-2.0576131687242798</v>
      </c>
      <c r="G34" s="117">
        <f>+'13'!G34/'14'!G70*100</f>
        <v>-5.7471264367816088</v>
      </c>
      <c r="H34" s="117">
        <f>+'13'!H34/'14'!H70*100</f>
        <v>2.2222222222222223</v>
      </c>
      <c r="I34" s="89"/>
      <c r="J34" s="117">
        <f>+'13'!J34/'14'!J70*100</f>
        <v>-0.5988023952095809</v>
      </c>
      <c r="K34" s="117">
        <f>+'13'!K34/'14'!K70*100</f>
        <v>-2.4390243902439024</v>
      </c>
      <c r="L34" s="117">
        <f>+'13'!L34/'14'!L70*100</f>
        <v>1.1764705882352942</v>
      </c>
      <c r="M34" s="89"/>
      <c r="N34" s="117">
        <f>+'13'!N34/'14'!N70*100</f>
        <v>-2.1885521885521886</v>
      </c>
      <c r="O34" s="117">
        <f>+'13'!O34/'14'!O70*100</f>
        <v>-3.4700315457413247</v>
      </c>
      <c r="P34" s="117">
        <f>+'13'!P34/'14'!P70*100</f>
        <v>-0.72202166064981954</v>
      </c>
      <c r="Q34" s="89"/>
      <c r="R34" s="117">
        <f>+'13'!R34/'14'!R70*100</f>
        <v>-1.5065913370998116</v>
      </c>
      <c r="S34" s="117">
        <f>+'13'!S34/'14'!S70*100</f>
        <v>-2.214022140221402</v>
      </c>
      <c r="T34" s="117">
        <f>+'13'!T34/'14'!T70*100</f>
        <v>-0.76923076923076927</v>
      </c>
      <c r="U34" s="89"/>
      <c r="V34" s="117">
        <f>+'13'!V34/'14'!V70*100</f>
        <v>-2.4608501118568231</v>
      </c>
      <c r="W34" s="117">
        <f>+'13'!W34/'14'!W70*100</f>
        <v>-1.2820512820512819</v>
      </c>
      <c r="X34" s="117">
        <f>+'13'!X34/'14'!X70*100</f>
        <v>-3.755868544600939</v>
      </c>
      <c r="Y34" s="89"/>
      <c r="Z34" s="117">
        <f>+'13'!Z34/'14'!Z70*100</f>
        <v>-1.9271948608137044</v>
      </c>
      <c r="AA34" s="117">
        <f>+'13'!AA34/'14'!AA70*100</f>
        <v>-5.785123966942149</v>
      </c>
      <c r="AB34" s="117">
        <f>+'13'!AB34/'14'!AB70*100</f>
        <v>2.2222222222222223</v>
      </c>
    </row>
    <row r="35" spans="1:29" s="1" customFormat="1" x14ac:dyDescent="0.2">
      <c r="A35" s="19" t="s">
        <v>45</v>
      </c>
      <c r="B35" s="117">
        <f>+'13'!B35/'14'!B71*100</f>
        <v>-0.69035380632574195</v>
      </c>
      <c r="C35" s="117">
        <f>+'13'!C35/'14'!C71*100</f>
        <v>-0.8187812477356714</v>
      </c>
      <c r="D35" s="117">
        <f>+'13'!D35/'14'!D71*100</f>
        <v>-0.55244319950202303</v>
      </c>
      <c r="E35" s="89"/>
      <c r="F35" s="117">
        <f>+'13'!F35/'14'!F71*100</f>
        <v>-1.3422818791946309</v>
      </c>
      <c r="G35" s="117">
        <f>+'13'!G35/'14'!G71*100</f>
        <v>-1.4155251141552512</v>
      </c>
      <c r="H35" s="117">
        <f>+'13'!H35/'14'!H71*100</f>
        <v>-1.2613521695257317</v>
      </c>
      <c r="I35" s="89"/>
      <c r="J35" s="117">
        <f>+'13'!J35/'14'!J71*100</f>
        <v>-1.0819521178637201</v>
      </c>
      <c r="K35" s="117">
        <f>+'13'!K35/'14'!K71*100</f>
        <v>-1.1061946902654867</v>
      </c>
      <c r="L35" s="117">
        <f>+'13'!L35/'14'!L71*100</f>
        <v>-1.0556621880998081</v>
      </c>
      <c r="M35" s="89"/>
      <c r="N35" s="117">
        <f>+'13'!N35/'14'!N71*100</f>
        <v>-0.33261592643318333</v>
      </c>
      <c r="O35" s="117">
        <f>+'13'!O35/'14'!O71*100</f>
        <v>-0.37993920972644379</v>
      </c>
      <c r="P35" s="117">
        <f>+'13'!P35/'14'!P71*100</f>
        <v>-0.28237192416296897</v>
      </c>
      <c r="Q35" s="89"/>
      <c r="R35" s="117">
        <f>+'13'!R35/'14'!R71*100</f>
        <v>-0.87976539589442826</v>
      </c>
      <c r="S35" s="117">
        <f>+'13'!S35/'14'!S71*100</f>
        <v>-1.2965964343598055</v>
      </c>
      <c r="T35" s="117">
        <f>+'13'!T35/'14'!T71*100</f>
        <v>-0.43365134431916735</v>
      </c>
      <c r="U35" s="89"/>
      <c r="V35" s="117">
        <f>+'13'!V35/'14'!V71*100</f>
        <v>-0.46878855169010614</v>
      </c>
      <c r="W35" s="117">
        <f>+'13'!W35/'14'!W71*100</f>
        <v>-0.57720057720057716</v>
      </c>
      <c r="X35" s="117">
        <f>+'13'!X35/'14'!X71*100</f>
        <v>-0.3546099290780142</v>
      </c>
      <c r="Y35" s="89"/>
      <c r="Z35" s="117">
        <f>+'13'!Z35/'14'!Z71*100</f>
        <v>-7.1445582281495598E-2</v>
      </c>
      <c r="AA35" s="117">
        <f>+'13'!AA35/'14'!AA71*100</f>
        <v>-0.13812154696132595</v>
      </c>
      <c r="AB35" s="117">
        <f>+'13'!AB35/'14'!AB71*100</f>
        <v>0</v>
      </c>
    </row>
    <row r="36" spans="1:29" s="1" customFormat="1" x14ac:dyDescent="0.2">
      <c r="A36" s="19" t="s">
        <v>46</v>
      </c>
      <c r="B36" s="117">
        <f>+'13'!B36/'14'!B72*100</f>
        <v>-5.1339494072622047E-2</v>
      </c>
      <c r="C36" s="117">
        <f>+'13'!C36/'14'!C72*100</f>
        <v>-0.39208534694994074</v>
      </c>
      <c r="D36" s="117">
        <f>+'13'!D36/'14'!D72*100</f>
        <v>0.30595659240845202</v>
      </c>
      <c r="E36" s="89"/>
      <c r="F36" s="117">
        <f>+'13'!F36/'14'!F72*100</f>
        <v>-0.32486709982279977</v>
      </c>
      <c r="G36" s="117">
        <f>+'13'!G36/'14'!G72*100</f>
        <v>-0.35087719298245612</v>
      </c>
      <c r="H36" s="117">
        <f>+'13'!H36/'14'!H72*100</f>
        <v>-0.29832935560859186</v>
      </c>
      <c r="I36" s="89"/>
      <c r="J36" s="117">
        <f>+'13'!J36/'14'!J72*100</f>
        <v>-0.42682926829268297</v>
      </c>
      <c r="K36" s="117">
        <f>+'13'!K36/'14'!K72*100</f>
        <v>0.23980815347721821</v>
      </c>
      <c r="L36" s="117">
        <f>+'13'!L36/'14'!L72*100</f>
        <v>-1.1166253101736971</v>
      </c>
      <c r="M36" s="89"/>
      <c r="N36" s="117">
        <f>+'13'!N36/'14'!N72*100</f>
        <v>-1.1961126339396959</v>
      </c>
      <c r="O36" s="117">
        <f>+'13'!O36/'14'!O72*100</f>
        <v>-1.1588604538870111</v>
      </c>
      <c r="P36" s="117">
        <f>+'13'!P36/'14'!P72*100</f>
        <v>-1.2358393408856849</v>
      </c>
      <c r="Q36" s="89"/>
      <c r="R36" s="117">
        <f>+'13'!R36/'14'!R72*100</f>
        <v>0.55482166446499337</v>
      </c>
      <c r="S36" s="117">
        <f>+'13'!S36/'14'!S72*100</f>
        <v>0.1557632398753894</v>
      </c>
      <c r="T36" s="117">
        <f>+'13'!T36/'14'!T72*100</f>
        <v>0.96826250672404512</v>
      </c>
      <c r="U36" s="89"/>
      <c r="V36" s="117">
        <f>+'13'!V36/'14'!V72*100</f>
        <v>0.11409013120365087</v>
      </c>
      <c r="W36" s="117">
        <f>+'13'!W36/'14'!W72*100</f>
        <v>0</v>
      </c>
      <c r="X36" s="117">
        <f>+'13'!X36/'14'!X72*100</f>
        <v>0.23823704586063135</v>
      </c>
      <c r="Y36" s="89"/>
      <c r="Z36" s="117">
        <f>+'13'!Z36/'14'!Z72*100</f>
        <v>1.0706018518518519</v>
      </c>
      <c r="AA36" s="117">
        <f>+'13'!AA36/'14'!AA72*100</f>
        <v>-1.1331444759206799</v>
      </c>
      <c r="AB36" s="117">
        <f>+'13'!AB36/'14'!AB72*100</f>
        <v>3.3707865168539324</v>
      </c>
    </row>
    <row r="37" spans="1:29" s="1" customFormat="1" ht="13.5" thickBot="1" x14ac:dyDescent="0.25">
      <c r="A37" s="19" t="s">
        <v>47</v>
      </c>
      <c r="B37" s="117">
        <f>+'13'!B37/'14'!B73*100</f>
        <v>0.8524928958925343</v>
      </c>
      <c r="C37" s="117">
        <f>+'13'!C37/'14'!C73*100</f>
        <v>1.2060301507537687</v>
      </c>
      <c r="D37" s="117">
        <f>+'13'!D37/'14'!D73*100</f>
        <v>0.4784688995215311</v>
      </c>
      <c r="E37" s="89"/>
      <c r="F37" s="117">
        <f>+'13'!F37/'14'!F73*100</f>
        <v>1.0526315789473684</v>
      </c>
      <c r="G37" s="117">
        <f>+'13'!G37/'14'!G73*100</f>
        <v>0.71174377224199281</v>
      </c>
      <c r="H37" s="117">
        <f>+'13'!H37/'14'!H73*100</f>
        <v>1.3840830449826991</v>
      </c>
      <c r="I37" s="89"/>
      <c r="J37" s="117">
        <f>+'13'!J37/'14'!J73*100</f>
        <v>1.10062893081761</v>
      </c>
      <c r="K37" s="117">
        <f>+'13'!K37/'14'!K73*100</f>
        <v>-0.29940119760479045</v>
      </c>
      <c r="L37" s="117">
        <f>+'13'!L37/'14'!L73*100</f>
        <v>2.6490066225165565</v>
      </c>
      <c r="M37" s="89"/>
      <c r="N37" s="117">
        <f>+'13'!N37/'14'!N73*100</f>
        <v>-0.24125452352231602</v>
      </c>
      <c r="O37" s="117">
        <f>+'13'!O37/'14'!O73*100</f>
        <v>-0.46403712296983757</v>
      </c>
      <c r="P37" s="117">
        <f>+'13'!P37/'14'!P73*100</f>
        <v>0</v>
      </c>
      <c r="Q37" s="89"/>
      <c r="R37" s="117">
        <f>+'13'!R37/'14'!R73*100</f>
        <v>0.47543581616481778</v>
      </c>
      <c r="S37" s="117">
        <f>+'13'!S37/'14'!S73*100</f>
        <v>3.3434650455927049</v>
      </c>
      <c r="T37" s="117">
        <f>+'13'!T37/'14'!T73*100</f>
        <v>-2.6490066225165565</v>
      </c>
      <c r="U37" s="89"/>
      <c r="V37" s="117">
        <f>+'13'!V37/'14'!V73*100</f>
        <v>1.7268445839874409</v>
      </c>
      <c r="W37" s="117">
        <f>+'13'!W37/'14'!W73*100</f>
        <v>2.1406727828746175</v>
      </c>
      <c r="X37" s="117">
        <f>+'13'!X37/'14'!X73*100</f>
        <v>1.2903225806451613</v>
      </c>
      <c r="Y37" s="89"/>
      <c r="Z37" s="117">
        <f>+'13'!Z37/'14'!Z73*100</f>
        <v>1.4084507042253522</v>
      </c>
      <c r="AA37" s="117">
        <f>+'13'!AA37/'14'!AA73*100</f>
        <v>2.4305555555555558</v>
      </c>
      <c r="AB37" s="117">
        <f>+'13'!AB37/'14'!AB73*100</f>
        <v>0.35714285714285715</v>
      </c>
    </row>
    <row r="38" spans="1:29" ht="15" customHeight="1" x14ac:dyDescent="0.2">
      <c r="A38" s="52" t="s">
        <v>154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  <row r="39" spans="1:29" ht="12" x14ac:dyDescent="0.2">
      <c r="A39" s="16" t="s">
        <v>242</v>
      </c>
    </row>
    <row r="42" spans="1:29" s="75" customFormat="1" ht="17.25" customHeight="1" x14ac:dyDescent="0.15">
      <c r="A42" s="176" t="s">
        <v>24</v>
      </c>
      <c r="B42" s="173" t="s">
        <v>0</v>
      </c>
      <c r="C42" s="173"/>
      <c r="D42" s="173"/>
      <c r="E42" s="124"/>
      <c r="F42" s="173" t="s">
        <v>112</v>
      </c>
      <c r="G42" s="173"/>
      <c r="H42" s="173"/>
      <c r="I42" s="124"/>
      <c r="J42" s="173" t="s">
        <v>113</v>
      </c>
      <c r="K42" s="173"/>
      <c r="L42" s="173"/>
      <c r="M42" s="124"/>
      <c r="N42" s="173" t="s">
        <v>114</v>
      </c>
      <c r="O42" s="173"/>
      <c r="P42" s="173"/>
      <c r="Q42" s="124"/>
      <c r="R42" s="173" t="s">
        <v>115</v>
      </c>
      <c r="S42" s="173"/>
      <c r="T42" s="173"/>
      <c r="U42" s="124"/>
      <c r="V42" s="173" t="s">
        <v>116</v>
      </c>
      <c r="W42" s="173"/>
      <c r="X42" s="173"/>
      <c r="Y42" s="124"/>
      <c r="Z42" s="173" t="s">
        <v>117</v>
      </c>
      <c r="AA42" s="173"/>
      <c r="AB42" s="173"/>
      <c r="AC42" s="35"/>
    </row>
    <row r="43" spans="1:29" s="75" customFormat="1" ht="27.75" customHeight="1" x14ac:dyDescent="0.15">
      <c r="A43" s="176"/>
      <c r="B43" s="125" t="s">
        <v>0</v>
      </c>
      <c r="C43" s="125" t="s">
        <v>9</v>
      </c>
      <c r="D43" s="125" t="s">
        <v>10</v>
      </c>
      <c r="E43" s="126"/>
      <c r="F43" s="125" t="s">
        <v>0</v>
      </c>
      <c r="G43" s="125" t="s">
        <v>9</v>
      </c>
      <c r="H43" s="125" t="s">
        <v>10</v>
      </c>
      <c r="I43" s="125"/>
      <c r="J43" s="125" t="s">
        <v>0</v>
      </c>
      <c r="K43" s="125" t="s">
        <v>9</v>
      </c>
      <c r="L43" s="125" t="s">
        <v>10</v>
      </c>
      <c r="M43" s="126"/>
      <c r="N43" s="125" t="s">
        <v>0</v>
      </c>
      <c r="O43" s="125" t="s">
        <v>9</v>
      </c>
      <c r="P43" s="125" t="s">
        <v>10</v>
      </c>
      <c r="Q43" s="126"/>
      <c r="R43" s="125" t="s">
        <v>0</v>
      </c>
      <c r="S43" s="125" t="s">
        <v>9</v>
      </c>
      <c r="T43" s="125" t="s">
        <v>10</v>
      </c>
      <c r="U43" s="126"/>
      <c r="V43" s="125" t="s">
        <v>0</v>
      </c>
      <c r="W43" s="125" t="s">
        <v>9</v>
      </c>
      <c r="X43" s="125" t="s">
        <v>10</v>
      </c>
      <c r="Y43" s="126"/>
      <c r="Z43" s="125" t="s">
        <v>0</v>
      </c>
      <c r="AA43" s="125" t="s">
        <v>9</v>
      </c>
      <c r="AB43" s="125" t="s">
        <v>10</v>
      </c>
      <c r="AC43" s="76"/>
    </row>
    <row r="44" spans="1:29" s="46" customFormat="1" x14ac:dyDescent="0.2">
      <c r="A44" s="51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1"/>
    </row>
    <row r="45" spans="1:29" s="94" customFormat="1" x14ac:dyDescent="0.2">
      <c r="A45" s="20" t="s">
        <v>0</v>
      </c>
      <c r="B45" s="96">
        <f>SUM(B47:B73)</f>
        <v>456747</v>
      </c>
      <c r="C45" s="96">
        <f>SUM(C47:C73)</f>
        <v>234686</v>
      </c>
      <c r="D45" s="96">
        <f>SUM(D47:D73)</f>
        <v>222061</v>
      </c>
      <c r="E45" s="96"/>
      <c r="F45" s="96">
        <f>SUM(F47:F73)</f>
        <v>71147</v>
      </c>
      <c r="G45" s="96">
        <f>SUM(G47:G73)</f>
        <v>36388</v>
      </c>
      <c r="H45" s="96">
        <f>SUM(H47:H73)</f>
        <v>34759</v>
      </c>
      <c r="I45" s="96"/>
      <c r="J45" s="96">
        <f>SUM(J47:J73)</f>
        <v>71913</v>
      </c>
      <c r="K45" s="96">
        <f>SUM(K47:K73)</f>
        <v>36961</v>
      </c>
      <c r="L45" s="96">
        <f>SUM(L47:L73)</f>
        <v>34952</v>
      </c>
      <c r="M45" s="96"/>
      <c r="N45" s="96">
        <f>SUM(N47:N73)</f>
        <v>87227</v>
      </c>
      <c r="O45" s="96">
        <f>SUM(O47:O73)</f>
        <v>45048</v>
      </c>
      <c r="P45" s="96">
        <f>SUM(P47:P73)</f>
        <v>42179</v>
      </c>
      <c r="Q45" s="96"/>
      <c r="R45" s="96">
        <f>SUM(R47:R73)</f>
        <v>78890</v>
      </c>
      <c r="S45" s="96">
        <f>SUM(S47:S73)</f>
        <v>40340</v>
      </c>
      <c r="T45" s="96">
        <f>SUM(T47:T73)</f>
        <v>38550</v>
      </c>
      <c r="U45" s="96"/>
      <c r="V45" s="96">
        <f>SUM(V47:V73)</f>
        <v>73091</v>
      </c>
      <c r="W45" s="96">
        <f>SUM(W47:W73)</f>
        <v>37680</v>
      </c>
      <c r="X45" s="96">
        <f>SUM(X47:X73)</f>
        <v>35411</v>
      </c>
      <c r="Y45" s="96"/>
      <c r="Z45" s="96">
        <f>SUM(Z47:Z73)</f>
        <v>74479</v>
      </c>
      <c r="AA45" s="96">
        <f>SUM(AA47:AA73)</f>
        <v>38269</v>
      </c>
      <c r="AB45" s="96">
        <f>SUM(AB47:AB73)</f>
        <v>36210</v>
      </c>
      <c r="AC45" s="44"/>
    </row>
    <row r="46" spans="1:29" x14ac:dyDescent="0.2">
      <c r="A46" s="21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9" x14ac:dyDescent="0.2">
      <c r="A47" s="19" t="s">
        <v>27</v>
      </c>
      <c r="B47" s="89">
        <f>+F47+J47+N47+R47+V47+Z47</f>
        <v>27907</v>
      </c>
      <c r="C47" s="89">
        <f>+G47+K47+O47+S47+W47+AA47</f>
        <v>14207</v>
      </c>
      <c r="D47" s="89">
        <f>+B47-C47</f>
        <v>13700</v>
      </c>
      <c r="E47" s="90"/>
      <c r="F47" s="90">
        <v>4318</v>
      </c>
      <c r="G47" s="90">
        <v>2154</v>
      </c>
      <c r="H47" s="90">
        <f>+F47-G47</f>
        <v>2164</v>
      </c>
      <c r="I47" s="90"/>
      <c r="J47" s="90">
        <v>4489</v>
      </c>
      <c r="K47" s="90">
        <v>2344</v>
      </c>
      <c r="L47" s="90">
        <f>+J47-K47</f>
        <v>2145</v>
      </c>
      <c r="M47" s="90"/>
      <c r="N47" s="90">
        <v>5388</v>
      </c>
      <c r="O47" s="90">
        <v>2714</v>
      </c>
      <c r="P47" s="90">
        <f>+N47-O47</f>
        <v>2674</v>
      </c>
      <c r="Q47" s="90"/>
      <c r="R47" s="90">
        <v>4660</v>
      </c>
      <c r="S47" s="90">
        <v>2354</v>
      </c>
      <c r="T47" s="90">
        <f>+R47-S47</f>
        <v>2306</v>
      </c>
      <c r="U47" s="90"/>
      <c r="V47" s="90">
        <v>4439</v>
      </c>
      <c r="W47" s="90">
        <v>2277</v>
      </c>
      <c r="X47" s="90">
        <f>+V47-W47</f>
        <v>2162</v>
      </c>
      <c r="Y47" s="90"/>
      <c r="Z47" s="90">
        <v>4613</v>
      </c>
      <c r="AA47" s="90">
        <v>2364</v>
      </c>
      <c r="AB47" s="90">
        <f>+Z47-AA47</f>
        <v>2249</v>
      </c>
    </row>
    <row r="48" spans="1:29" x14ac:dyDescent="0.2">
      <c r="A48" s="19" t="s">
        <v>33</v>
      </c>
      <c r="B48" s="89">
        <f t="shared" ref="B48:B73" si="0">+F48+J48+N48+R48+V48+Z48</f>
        <v>26929</v>
      </c>
      <c r="C48" s="89">
        <f t="shared" ref="C48:C73" si="1">+G48+K48+O48+S48+W48+AA48</f>
        <v>13665</v>
      </c>
      <c r="D48" s="89">
        <f t="shared" ref="D48:D73" si="2">+B48-C48</f>
        <v>13264</v>
      </c>
      <c r="E48" s="90"/>
      <c r="F48" s="90">
        <v>4145</v>
      </c>
      <c r="G48" s="90">
        <v>2082</v>
      </c>
      <c r="H48" s="90">
        <f t="shared" ref="H48:H73" si="3">+F48-G48</f>
        <v>2063</v>
      </c>
      <c r="I48" s="90"/>
      <c r="J48" s="90">
        <v>4155</v>
      </c>
      <c r="K48" s="90">
        <v>2138</v>
      </c>
      <c r="L48" s="90">
        <f t="shared" ref="L48:L73" si="4">+J48-K48</f>
        <v>2017</v>
      </c>
      <c r="M48" s="90"/>
      <c r="N48" s="90">
        <v>5144</v>
      </c>
      <c r="O48" s="90">
        <v>2620</v>
      </c>
      <c r="P48" s="90">
        <f t="shared" ref="P48:P73" si="5">+N48-O48</f>
        <v>2524</v>
      </c>
      <c r="Q48" s="90"/>
      <c r="R48" s="90">
        <v>4601</v>
      </c>
      <c r="S48" s="90">
        <v>2320</v>
      </c>
      <c r="T48" s="90">
        <f t="shared" ref="T48:T73" si="6">+R48-S48</f>
        <v>2281</v>
      </c>
      <c r="U48" s="90"/>
      <c r="V48" s="90">
        <v>4406</v>
      </c>
      <c r="W48" s="90">
        <v>2235</v>
      </c>
      <c r="X48" s="90">
        <f t="shared" ref="X48:X73" si="7">+V48-W48</f>
        <v>2171</v>
      </c>
      <c r="Y48" s="90"/>
      <c r="Z48" s="90">
        <v>4478</v>
      </c>
      <c r="AA48" s="90">
        <v>2270</v>
      </c>
      <c r="AB48" s="90">
        <f t="shared" ref="AB48:AB73" si="8">+Z48-AA48</f>
        <v>2208</v>
      </c>
    </row>
    <row r="49" spans="1:28" x14ac:dyDescent="0.2">
      <c r="A49" s="19" t="s">
        <v>19</v>
      </c>
      <c r="B49" s="89">
        <f t="shared" si="0"/>
        <v>24931</v>
      </c>
      <c r="C49" s="89">
        <f t="shared" si="1"/>
        <v>12855</v>
      </c>
      <c r="D49" s="89">
        <f t="shared" si="2"/>
        <v>12076</v>
      </c>
      <c r="E49" s="90"/>
      <c r="F49" s="90">
        <v>3846</v>
      </c>
      <c r="G49" s="90">
        <v>2009</v>
      </c>
      <c r="H49" s="90">
        <f t="shared" si="3"/>
        <v>1837</v>
      </c>
      <c r="I49" s="90"/>
      <c r="J49" s="90">
        <v>4006</v>
      </c>
      <c r="K49" s="90">
        <v>2045</v>
      </c>
      <c r="L49" s="90">
        <f t="shared" si="4"/>
        <v>1961</v>
      </c>
      <c r="M49" s="90"/>
      <c r="N49" s="90">
        <v>4804</v>
      </c>
      <c r="O49" s="90">
        <v>2518</v>
      </c>
      <c r="P49" s="90">
        <f t="shared" si="5"/>
        <v>2286</v>
      </c>
      <c r="Q49" s="90"/>
      <c r="R49" s="90">
        <v>4282</v>
      </c>
      <c r="S49" s="90">
        <v>2212</v>
      </c>
      <c r="T49" s="90">
        <f t="shared" si="6"/>
        <v>2070</v>
      </c>
      <c r="U49" s="90"/>
      <c r="V49" s="90">
        <v>4025</v>
      </c>
      <c r="W49" s="90">
        <v>2041</v>
      </c>
      <c r="X49" s="90">
        <f t="shared" si="7"/>
        <v>1984</v>
      </c>
      <c r="Y49" s="90"/>
      <c r="Z49" s="90">
        <v>3968</v>
      </c>
      <c r="AA49" s="90">
        <v>2030</v>
      </c>
      <c r="AB49" s="90">
        <f t="shared" si="8"/>
        <v>1938</v>
      </c>
    </row>
    <row r="50" spans="1:28" x14ac:dyDescent="0.2">
      <c r="A50" s="19" t="s">
        <v>34</v>
      </c>
      <c r="B50" s="89">
        <f t="shared" si="0"/>
        <v>26264</v>
      </c>
      <c r="C50" s="89">
        <f t="shared" si="1"/>
        <v>13374</v>
      </c>
      <c r="D50" s="89">
        <f t="shared" si="2"/>
        <v>12890</v>
      </c>
      <c r="E50" s="90"/>
      <c r="F50" s="90">
        <v>4009</v>
      </c>
      <c r="G50" s="90">
        <v>2039</v>
      </c>
      <c r="H50" s="90">
        <f t="shared" si="3"/>
        <v>1970</v>
      </c>
      <c r="I50" s="90"/>
      <c r="J50" s="90">
        <v>4226</v>
      </c>
      <c r="K50" s="90">
        <v>2127</v>
      </c>
      <c r="L50" s="90">
        <f t="shared" si="4"/>
        <v>2099</v>
      </c>
      <c r="M50" s="90"/>
      <c r="N50" s="90">
        <v>5053</v>
      </c>
      <c r="O50" s="90">
        <v>2618</v>
      </c>
      <c r="P50" s="90">
        <f t="shared" si="5"/>
        <v>2435</v>
      </c>
      <c r="Q50" s="90"/>
      <c r="R50" s="90">
        <v>4539</v>
      </c>
      <c r="S50" s="90">
        <v>2320</v>
      </c>
      <c r="T50" s="90">
        <f t="shared" si="6"/>
        <v>2219</v>
      </c>
      <c r="U50" s="90"/>
      <c r="V50" s="90">
        <v>4176</v>
      </c>
      <c r="W50" s="90">
        <v>2101</v>
      </c>
      <c r="X50" s="90">
        <f t="shared" si="7"/>
        <v>2075</v>
      </c>
      <c r="Y50" s="90"/>
      <c r="Z50" s="90">
        <v>4261</v>
      </c>
      <c r="AA50" s="90">
        <v>2169</v>
      </c>
      <c r="AB50" s="90">
        <f t="shared" si="8"/>
        <v>2092</v>
      </c>
    </row>
    <row r="51" spans="1:28" x14ac:dyDescent="0.2">
      <c r="A51" s="19" t="s">
        <v>35</v>
      </c>
      <c r="B51" s="89">
        <f t="shared" si="0"/>
        <v>6014</v>
      </c>
      <c r="C51" s="89">
        <f t="shared" si="1"/>
        <v>3124</v>
      </c>
      <c r="D51" s="89">
        <f t="shared" si="2"/>
        <v>2890</v>
      </c>
      <c r="E51" s="91"/>
      <c r="F51" s="91">
        <v>895</v>
      </c>
      <c r="G51" s="91">
        <v>465</v>
      </c>
      <c r="H51" s="90">
        <f t="shared" si="3"/>
        <v>430</v>
      </c>
      <c r="I51" s="91"/>
      <c r="J51" s="90">
        <v>958</v>
      </c>
      <c r="K51" s="90">
        <v>478</v>
      </c>
      <c r="L51" s="90">
        <f t="shared" si="4"/>
        <v>480</v>
      </c>
      <c r="M51" s="90"/>
      <c r="N51" s="90">
        <v>1125</v>
      </c>
      <c r="O51" s="90">
        <v>594</v>
      </c>
      <c r="P51" s="90">
        <f t="shared" si="5"/>
        <v>531</v>
      </c>
      <c r="Q51" s="90"/>
      <c r="R51" s="90">
        <v>1077</v>
      </c>
      <c r="S51" s="90">
        <v>536</v>
      </c>
      <c r="T51" s="90">
        <f t="shared" si="6"/>
        <v>541</v>
      </c>
      <c r="U51" s="90"/>
      <c r="V51" s="90">
        <v>970</v>
      </c>
      <c r="W51" s="90">
        <v>525</v>
      </c>
      <c r="X51" s="90">
        <f t="shared" si="7"/>
        <v>445</v>
      </c>
      <c r="Y51" s="90"/>
      <c r="Z51" s="90">
        <v>989</v>
      </c>
      <c r="AA51" s="90">
        <v>526</v>
      </c>
      <c r="AB51" s="90">
        <f t="shared" si="8"/>
        <v>463</v>
      </c>
    </row>
    <row r="52" spans="1:28" x14ac:dyDescent="0.2">
      <c r="A52" s="19" t="s">
        <v>36</v>
      </c>
      <c r="B52" s="89">
        <f t="shared" si="0"/>
        <v>15074</v>
      </c>
      <c r="C52" s="89">
        <f t="shared" si="1"/>
        <v>7670</v>
      </c>
      <c r="D52" s="89">
        <f t="shared" si="2"/>
        <v>7404</v>
      </c>
      <c r="E52" s="91"/>
      <c r="F52" s="91">
        <v>2455</v>
      </c>
      <c r="G52" s="91">
        <v>1229</v>
      </c>
      <c r="H52" s="90">
        <f t="shared" si="3"/>
        <v>1226</v>
      </c>
      <c r="I52" s="91"/>
      <c r="J52" s="91">
        <v>2187</v>
      </c>
      <c r="K52" s="91">
        <v>1118</v>
      </c>
      <c r="L52" s="90">
        <f t="shared" si="4"/>
        <v>1069</v>
      </c>
      <c r="M52" s="91"/>
      <c r="N52" s="91">
        <v>2818</v>
      </c>
      <c r="O52" s="91">
        <v>1469</v>
      </c>
      <c r="P52" s="90">
        <f t="shared" si="5"/>
        <v>1349</v>
      </c>
      <c r="Q52" s="91"/>
      <c r="R52" s="91">
        <v>2646</v>
      </c>
      <c r="S52" s="91">
        <v>1339</v>
      </c>
      <c r="T52" s="90">
        <f t="shared" si="6"/>
        <v>1307</v>
      </c>
      <c r="U52" s="91"/>
      <c r="V52" s="91">
        <v>2428</v>
      </c>
      <c r="W52" s="91">
        <v>1196</v>
      </c>
      <c r="X52" s="90">
        <f t="shared" si="7"/>
        <v>1232</v>
      </c>
      <c r="Y52" s="91"/>
      <c r="Z52" s="91">
        <v>2540</v>
      </c>
      <c r="AA52" s="91">
        <v>1319</v>
      </c>
      <c r="AB52" s="90">
        <f t="shared" si="8"/>
        <v>1221</v>
      </c>
    </row>
    <row r="53" spans="1:28" s="1" customFormat="1" x14ac:dyDescent="0.2">
      <c r="A53" s="19" t="s">
        <v>53</v>
      </c>
      <c r="B53" s="89">
        <f t="shared" si="0"/>
        <v>3643</v>
      </c>
      <c r="C53" s="89">
        <f t="shared" si="1"/>
        <v>1860</v>
      </c>
      <c r="D53" s="89">
        <f t="shared" si="2"/>
        <v>1783</v>
      </c>
      <c r="E53" s="91"/>
      <c r="F53" s="91">
        <v>557</v>
      </c>
      <c r="G53" s="91">
        <v>292</v>
      </c>
      <c r="H53" s="90">
        <f t="shared" si="3"/>
        <v>265</v>
      </c>
      <c r="I53" s="91"/>
      <c r="J53" s="91">
        <v>564</v>
      </c>
      <c r="K53" s="91">
        <v>283</v>
      </c>
      <c r="L53" s="90">
        <f t="shared" si="4"/>
        <v>281</v>
      </c>
      <c r="M53" s="91"/>
      <c r="N53" s="91">
        <v>690</v>
      </c>
      <c r="O53" s="91">
        <v>347</v>
      </c>
      <c r="P53" s="90">
        <f t="shared" si="5"/>
        <v>343</v>
      </c>
      <c r="Q53" s="91"/>
      <c r="R53" s="91">
        <v>621</v>
      </c>
      <c r="S53" s="91">
        <v>295</v>
      </c>
      <c r="T53" s="90">
        <f t="shared" si="6"/>
        <v>326</v>
      </c>
      <c r="U53" s="91"/>
      <c r="V53" s="91">
        <v>572</v>
      </c>
      <c r="W53" s="91">
        <v>301</v>
      </c>
      <c r="X53" s="90">
        <f t="shared" si="7"/>
        <v>271</v>
      </c>
      <c r="Y53" s="91"/>
      <c r="Z53" s="91">
        <v>639</v>
      </c>
      <c r="AA53" s="91">
        <v>342</v>
      </c>
      <c r="AB53" s="90">
        <f t="shared" si="8"/>
        <v>297</v>
      </c>
    </row>
    <row r="54" spans="1:28" s="1" customFormat="1" x14ac:dyDescent="0.2">
      <c r="A54" s="19" t="s">
        <v>28</v>
      </c>
      <c r="B54" s="89">
        <f t="shared" si="0"/>
        <v>40683</v>
      </c>
      <c r="C54" s="89">
        <f t="shared" si="1"/>
        <v>20945</v>
      </c>
      <c r="D54" s="89">
        <f t="shared" si="2"/>
        <v>19738</v>
      </c>
      <c r="E54" s="91"/>
      <c r="F54" s="91">
        <v>6349</v>
      </c>
      <c r="G54" s="91">
        <v>3262</v>
      </c>
      <c r="H54" s="90">
        <f t="shared" si="3"/>
        <v>3087</v>
      </c>
      <c r="I54" s="91"/>
      <c r="J54" s="91">
        <v>6450</v>
      </c>
      <c r="K54" s="91">
        <v>3307</v>
      </c>
      <c r="L54" s="90">
        <f t="shared" si="4"/>
        <v>3143</v>
      </c>
      <c r="M54" s="91"/>
      <c r="N54" s="91">
        <v>7636</v>
      </c>
      <c r="O54" s="91">
        <v>3958</v>
      </c>
      <c r="P54" s="90">
        <f t="shared" si="5"/>
        <v>3678</v>
      </c>
      <c r="Q54" s="91"/>
      <c r="R54" s="91">
        <v>6780</v>
      </c>
      <c r="S54" s="91">
        <v>3484</v>
      </c>
      <c r="T54" s="90">
        <f t="shared" si="6"/>
        <v>3296</v>
      </c>
      <c r="U54" s="91"/>
      <c r="V54" s="91">
        <v>6719</v>
      </c>
      <c r="W54" s="91">
        <v>3487</v>
      </c>
      <c r="X54" s="90">
        <f t="shared" si="7"/>
        <v>3232</v>
      </c>
      <c r="Y54" s="91"/>
      <c r="Z54" s="91">
        <v>6749</v>
      </c>
      <c r="AA54" s="91">
        <v>3447</v>
      </c>
      <c r="AB54" s="90">
        <f t="shared" si="8"/>
        <v>3302</v>
      </c>
    </row>
    <row r="55" spans="1:28" s="1" customFormat="1" x14ac:dyDescent="0.2">
      <c r="A55" s="19" t="s">
        <v>37</v>
      </c>
      <c r="B55" s="89">
        <f t="shared" si="0"/>
        <v>18776</v>
      </c>
      <c r="C55" s="89">
        <f t="shared" si="1"/>
        <v>9642</v>
      </c>
      <c r="D55" s="89">
        <f t="shared" si="2"/>
        <v>9134</v>
      </c>
      <c r="E55" s="90"/>
      <c r="F55" s="90">
        <v>2931</v>
      </c>
      <c r="G55" s="90">
        <v>1488</v>
      </c>
      <c r="H55" s="90">
        <f t="shared" si="3"/>
        <v>1443</v>
      </c>
      <c r="I55" s="90"/>
      <c r="J55" s="90">
        <v>3052</v>
      </c>
      <c r="K55" s="90">
        <v>1619</v>
      </c>
      <c r="L55" s="90">
        <f t="shared" si="4"/>
        <v>1433</v>
      </c>
      <c r="M55" s="90"/>
      <c r="N55" s="90">
        <v>3473</v>
      </c>
      <c r="O55" s="90">
        <v>1766</v>
      </c>
      <c r="P55" s="90">
        <f t="shared" si="5"/>
        <v>1707</v>
      </c>
      <c r="Q55" s="90"/>
      <c r="R55" s="90">
        <v>3200</v>
      </c>
      <c r="S55" s="90">
        <v>1595</v>
      </c>
      <c r="T55" s="90">
        <f t="shared" si="6"/>
        <v>1605</v>
      </c>
      <c r="U55" s="90"/>
      <c r="V55" s="90">
        <v>3026</v>
      </c>
      <c r="W55" s="90">
        <v>1584</v>
      </c>
      <c r="X55" s="90">
        <f t="shared" si="7"/>
        <v>1442</v>
      </c>
      <c r="Y55" s="90"/>
      <c r="Z55" s="90">
        <v>3094</v>
      </c>
      <c r="AA55" s="90">
        <v>1590</v>
      </c>
      <c r="AB55" s="90">
        <f t="shared" si="8"/>
        <v>1504</v>
      </c>
    </row>
    <row r="56" spans="1:28" s="1" customFormat="1" x14ac:dyDescent="0.2">
      <c r="A56" s="19" t="s">
        <v>38</v>
      </c>
      <c r="B56" s="89">
        <f t="shared" si="0"/>
        <v>27722</v>
      </c>
      <c r="C56" s="89">
        <f t="shared" si="1"/>
        <v>14341</v>
      </c>
      <c r="D56" s="89">
        <f t="shared" si="2"/>
        <v>13381</v>
      </c>
      <c r="E56" s="91"/>
      <c r="F56" s="91">
        <v>4486</v>
      </c>
      <c r="G56" s="91">
        <v>2273</v>
      </c>
      <c r="H56" s="90">
        <f t="shared" si="3"/>
        <v>2213</v>
      </c>
      <c r="I56" s="91"/>
      <c r="J56" s="91">
        <v>4536</v>
      </c>
      <c r="K56" s="91">
        <v>2336</v>
      </c>
      <c r="L56" s="90">
        <f t="shared" si="4"/>
        <v>2200</v>
      </c>
      <c r="M56" s="91"/>
      <c r="N56" s="91">
        <v>5223</v>
      </c>
      <c r="O56" s="91">
        <v>2715</v>
      </c>
      <c r="P56" s="90">
        <f t="shared" si="5"/>
        <v>2508</v>
      </c>
      <c r="Q56" s="91"/>
      <c r="R56" s="91">
        <v>4803</v>
      </c>
      <c r="S56" s="91">
        <v>2482</v>
      </c>
      <c r="T56" s="90">
        <f t="shared" si="6"/>
        <v>2321</v>
      </c>
      <c r="U56" s="91"/>
      <c r="V56" s="91">
        <v>4365</v>
      </c>
      <c r="W56" s="91">
        <v>2287</v>
      </c>
      <c r="X56" s="90">
        <f t="shared" si="7"/>
        <v>2078</v>
      </c>
      <c r="Y56" s="91"/>
      <c r="Z56" s="91">
        <v>4309</v>
      </c>
      <c r="AA56" s="91">
        <v>2248</v>
      </c>
      <c r="AB56" s="90">
        <f t="shared" si="8"/>
        <v>2061</v>
      </c>
    </row>
    <row r="57" spans="1:28" s="1" customFormat="1" x14ac:dyDescent="0.2">
      <c r="A57" s="19" t="s">
        <v>39</v>
      </c>
      <c r="B57" s="89">
        <f t="shared" si="0"/>
        <v>9274</v>
      </c>
      <c r="C57" s="89">
        <f t="shared" si="1"/>
        <v>4878</v>
      </c>
      <c r="D57" s="89">
        <f t="shared" si="2"/>
        <v>4396</v>
      </c>
      <c r="E57" s="91"/>
      <c r="F57" s="91">
        <v>1575</v>
      </c>
      <c r="G57" s="91">
        <v>818</v>
      </c>
      <c r="H57" s="90">
        <f t="shared" si="3"/>
        <v>757</v>
      </c>
      <c r="I57" s="91"/>
      <c r="J57" s="91">
        <v>1422</v>
      </c>
      <c r="K57" s="91">
        <v>733</v>
      </c>
      <c r="L57" s="90">
        <f t="shared" si="4"/>
        <v>689</v>
      </c>
      <c r="M57" s="91"/>
      <c r="N57" s="91">
        <v>1726</v>
      </c>
      <c r="O57" s="91">
        <v>924</v>
      </c>
      <c r="P57" s="90">
        <f t="shared" si="5"/>
        <v>802</v>
      </c>
      <c r="Q57" s="91"/>
      <c r="R57" s="91">
        <v>1548</v>
      </c>
      <c r="S57" s="91">
        <v>797</v>
      </c>
      <c r="T57" s="90">
        <f t="shared" si="6"/>
        <v>751</v>
      </c>
      <c r="U57" s="91"/>
      <c r="V57" s="91">
        <v>1445</v>
      </c>
      <c r="W57" s="91">
        <v>770</v>
      </c>
      <c r="X57" s="90">
        <f t="shared" si="7"/>
        <v>675</v>
      </c>
      <c r="Y57" s="91"/>
      <c r="Z57" s="91">
        <v>1558</v>
      </c>
      <c r="AA57" s="91">
        <v>836</v>
      </c>
      <c r="AB57" s="90">
        <f t="shared" si="8"/>
        <v>722</v>
      </c>
    </row>
    <row r="58" spans="1:28" s="1" customFormat="1" x14ac:dyDescent="0.2">
      <c r="A58" s="18" t="s">
        <v>20</v>
      </c>
      <c r="B58" s="89">
        <f t="shared" si="0"/>
        <v>36841</v>
      </c>
      <c r="C58" s="89">
        <f t="shared" si="1"/>
        <v>19045</v>
      </c>
      <c r="D58" s="89">
        <f t="shared" si="2"/>
        <v>17796</v>
      </c>
      <c r="E58" s="89"/>
      <c r="F58" s="90">
        <v>5615</v>
      </c>
      <c r="G58" s="90">
        <v>2878</v>
      </c>
      <c r="H58" s="90">
        <f t="shared" si="3"/>
        <v>2737</v>
      </c>
      <c r="I58" s="89"/>
      <c r="J58" s="90">
        <v>5609</v>
      </c>
      <c r="K58" s="90">
        <v>2867</v>
      </c>
      <c r="L58" s="90">
        <f t="shared" si="4"/>
        <v>2742</v>
      </c>
      <c r="M58" s="89"/>
      <c r="N58" s="90">
        <v>7328</v>
      </c>
      <c r="O58" s="90">
        <v>3783</v>
      </c>
      <c r="P58" s="90">
        <f t="shared" si="5"/>
        <v>3545</v>
      </c>
      <c r="Q58" s="89"/>
      <c r="R58" s="90">
        <v>6116</v>
      </c>
      <c r="S58" s="90">
        <v>3166</v>
      </c>
      <c r="T58" s="90">
        <f t="shared" si="6"/>
        <v>2950</v>
      </c>
      <c r="U58" s="89"/>
      <c r="V58" s="90">
        <v>6123</v>
      </c>
      <c r="W58" s="90">
        <v>3218</v>
      </c>
      <c r="X58" s="90">
        <f t="shared" si="7"/>
        <v>2905</v>
      </c>
      <c r="Y58" s="89"/>
      <c r="Z58" s="90">
        <v>6050</v>
      </c>
      <c r="AA58" s="90">
        <v>3133</v>
      </c>
      <c r="AB58" s="90">
        <f t="shared" si="8"/>
        <v>2917</v>
      </c>
    </row>
    <row r="59" spans="1:28" s="1" customFormat="1" x14ac:dyDescent="0.2">
      <c r="A59" s="19" t="s">
        <v>40</v>
      </c>
      <c r="B59" s="89">
        <f t="shared" si="0"/>
        <v>9797</v>
      </c>
      <c r="C59" s="89">
        <f t="shared" si="1"/>
        <v>4987</v>
      </c>
      <c r="D59" s="89">
        <f t="shared" si="2"/>
        <v>4810</v>
      </c>
      <c r="E59" s="89"/>
      <c r="F59" s="89">
        <v>1488</v>
      </c>
      <c r="G59" s="89">
        <v>763</v>
      </c>
      <c r="H59" s="90">
        <f t="shared" si="3"/>
        <v>725</v>
      </c>
      <c r="I59" s="89"/>
      <c r="J59" s="89">
        <v>1558</v>
      </c>
      <c r="K59" s="89">
        <v>795</v>
      </c>
      <c r="L59" s="90">
        <f t="shared" si="4"/>
        <v>763</v>
      </c>
      <c r="M59" s="89"/>
      <c r="N59" s="89">
        <v>1858</v>
      </c>
      <c r="O59" s="89">
        <v>961</v>
      </c>
      <c r="P59" s="90">
        <f t="shared" si="5"/>
        <v>897</v>
      </c>
      <c r="Q59" s="89"/>
      <c r="R59" s="89">
        <v>1719</v>
      </c>
      <c r="S59" s="89">
        <v>877</v>
      </c>
      <c r="T59" s="90">
        <f t="shared" si="6"/>
        <v>842</v>
      </c>
      <c r="U59" s="89"/>
      <c r="V59" s="89">
        <v>1575</v>
      </c>
      <c r="W59" s="89">
        <v>819</v>
      </c>
      <c r="X59" s="90">
        <f t="shared" si="7"/>
        <v>756</v>
      </c>
      <c r="Y59" s="89"/>
      <c r="Z59" s="89">
        <v>1599</v>
      </c>
      <c r="AA59" s="89">
        <v>772</v>
      </c>
      <c r="AB59" s="90">
        <f t="shared" si="8"/>
        <v>827</v>
      </c>
    </row>
    <row r="60" spans="1:28" s="1" customFormat="1" x14ac:dyDescent="0.2">
      <c r="A60" s="19" t="s">
        <v>21</v>
      </c>
      <c r="B60" s="89">
        <f t="shared" si="0"/>
        <v>34204</v>
      </c>
      <c r="C60" s="89">
        <f t="shared" si="1"/>
        <v>17314</v>
      </c>
      <c r="D60" s="89">
        <f t="shared" si="2"/>
        <v>16890</v>
      </c>
      <c r="E60" s="89"/>
      <c r="F60" s="89">
        <v>5318</v>
      </c>
      <c r="G60" s="89">
        <v>2690</v>
      </c>
      <c r="H60" s="90">
        <f t="shared" si="3"/>
        <v>2628</v>
      </c>
      <c r="I60" s="89"/>
      <c r="J60" s="89">
        <v>5382</v>
      </c>
      <c r="K60" s="89">
        <v>2768</v>
      </c>
      <c r="L60" s="90">
        <f t="shared" si="4"/>
        <v>2614</v>
      </c>
      <c r="M60" s="89"/>
      <c r="N60" s="89">
        <v>6477</v>
      </c>
      <c r="O60" s="89">
        <v>3248</v>
      </c>
      <c r="P60" s="90">
        <f t="shared" si="5"/>
        <v>3229</v>
      </c>
      <c r="Q60" s="89"/>
      <c r="R60" s="89">
        <v>5761</v>
      </c>
      <c r="S60" s="89">
        <v>2943</v>
      </c>
      <c r="T60" s="90">
        <f t="shared" si="6"/>
        <v>2818</v>
      </c>
      <c r="U60" s="89"/>
      <c r="V60" s="89">
        <v>5493</v>
      </c>
      <c r="W60" s="89">
        <v>2777</v>
      </c>
      <c r="X60" s="90">
        <f t="shared" si="7"/>
        <v>2716</v>
      </c>
      <c r="Y60" s="89"/>
      <c r="Z60" s="89">
        <v>5773</v>
      </c>
      <c r="AA60" s="89">
        <v>2888</v>
      </c>
      <c r="AB60" s="90">
        <f t="shared" si="8"/>
        <v>2885</v>
      </c>
    </row>
    <row r="61" spans="1:28" s="1" customFormat="1" x14ac:dyDescent="0.2">
      <c r="A61" s="19" t="s">
        <v>87</v>
      </c>
      <c r="B61" s="89">
        <f t="shared" si="0"/>
        <v>8589</v>
      </c>
      <c r="C61" s="89">
        <f t="shared" si="1"/>
        <v>4432</v>
      </c>
      <c r="D61" s="89">
        <f t="shared" si="2"/>
        <v>4157</v>
      </c>
      <c r="E61" s="89"/>
      <c r="F61" s="89">
        <v>1304</v>
      </c>
      <c r="G61" s="89">
        <v>707</v>
      </c>
      <c r="H61" s="90">
        <f t="shared" si="3"/>
        <v>597</v>
      </c>
      <c r="I61" s="89"/>
      <c r="J61" s="89">
        <v>1322</v>
      </c>
      <c r="K61" s="89">
        <v>687</v>
      </c>
      <c r="L61" s="90">
        <f t="shared" si="4"/>
        <v>635</v>
      </c>
      <c r="M61" s="89"/>
      <c r="N61" s="89">
        <v>1639</v>
      </c>
      <c r="O61" s="89">
        <v>858</v>
      </c>
      <c r="P61" s="90">
        <f t="shared" si="5"/>
        <v>781</v>
      </c>
      <c r="Q61" s="89"/>
      <c r="R61" s="89">
        <v>1571</v>
      </c>
      <c r="S61" s="89">
        <v>781</v>
      </c>
      <c r="T61" s="90">
        <f t="shared" si="6"/>
        <v>790</v>
      </c>
      <c r="U61" s="89"/>
      <c r="V61" s="89">
        <v>1391</v>
      </c>
      <c r="W61" s="89">
        <v>714</v>
      </c>
      <c r="X61" s="90">
        <f t="shared" si="7"/>
        <v>677</v>
      </c>
      <c r="Y61" s="89"/>
      <c r="Z61" s="89">
        <v>1362</v>
      </c>
      <c r="AA61" s="89">
        <v>685</v>
      </c>
      <c r="AB61" s="90">
        <f t="shared" si="8"/>
        <v>677</v>
      </c>
    </row>
    <row r="62" spans="1:28" s="1" customFormat="1" x14ac:dyDescent="0.2">
      <c r="A62" s="19" t="s">
        <v>29</v>
      </c>
      <c r="B62" s="89">
        <f t="shared" si="0"/>
        <v>13081</v>
      </c>
      <c r="C62" s="89">
        <f t="shared" si="1"/>
        <v>6743</v>
      </c>
      <c r="D62" s="89">
        <f t="shared" si="2"/>
        <v>6338</v>
      </c>
      <c r="E62" s="89"/>
      <c r="F62" s="89">
        <v>2082</v>
      </c>
      <c r="G62" s="89">
        <v>1044</v>
      </c>
      <c r="H62" s="90">
        <f t="shared" si="3"/>
        <v>1038</v>
      </c>
      <c r="I62" s="89"/>
      <c r="J62" s="89">
        <v>2024</v>
      </c>
      <c r="K62" s="89">
        <v>1031</v>
      </c>
      <c r="L62" s="90">
        <f t="shared" si="4"/>
        <v>993</v>
      </c>
      <c r="M62" s="89"/>
      <c r="N62" s="89">
        <v>2464</v>
      </c>
      <c r="O62" s="89">
        <v>1274</v>
      </c>
      <c r="P62" s="90">
        <f t="shared" si="5"/>
        <v>1190</v>
      </c>
      <c r="Q62" s="89"/>
      <c r="R62" s="89">
        <v>2317</v>
      </c>
      <c r="S62" s="89">
        <v>1193</v>
      </c>
      <c r="T62" s="90">
        <f t="shared" si="6"/>
        <v>1124</v>
      </c>
      <c r="U62" s="89"/>
      <c r="V62" s="89">
        <v>2051</v>
      </c>
      <c r="W62" s="89">
        <v>1080</v>
      </c>
      <c r="X62" s="90">
        <f t="shared" si="7"/>
        <v>971</v>
      </c>
      <c r="Y62" s="89"/>
      <c r="Z62" s="89">
        <v>2143</v>
      </c>
      <c r="AA62" s="89">
        <v>1121</v>
      </c>
      <c r="AB62" s="90">
        <f t="shared" si="8"/>
        <v>1022</v>
      </c>
    </row>
    <row r="63" spans="1:28" s="1" customFormat="1" x14ac:dyDescent="0.2">
      <c r="A63" s="19" t="s">
        <v>41</v>
      </c>
      <c r="B63" s="89">
        <f t="shared" si="0"/>
        <v>7498</v>
      </c>
      <c r="C63" s="89">
        <f t="shared" si="1"/>
        <v>3856</v>
      </c>
      <c r="D63" s="89">
        <f t="shared" si="2"/>
        <v>3642</v>
      </c>
      <c r="E63" s="89"/>
      <c r="F63" s="89">
        <v>1202</v>
      </c>
      <c r="G63" s="89">
        <v>608</v>
      </c>
      <c r="H63" s="90">
        <f t="shared" si="3"/>
        <v>594</v>
      </c>
      <c r="I63" s="89"/>
      <c r="J63" s="89">
        <v>1136</v>
      </c>
      <c r="K63" s="89">
        <v>577</v>
      </c>
      <c r="L63" s="90">
        <f t="shared" si="4"/>
        <v>559</v>
      </c>
      <c r="M63" s="89"/>
      <c r="N63" s="89">
        <v>1319</v>
      </c>
      <c r="O63" s="89">
        <v>648</v>
      </c>
      <c r="P63" s="90">
        <f t="shared" si="5"/>
        <v>671</v>
      </c>
      <c r="Q63" s="89"/>
      <c r="R63" s="89">
        <v>1381</v>
      </c>
      <c r="S63" s="89">
        <v>729</v>
      </c>
      <c r="T63" s="90">
        <f t="shared" si="6"/>
        <v>652</v>
      </c>
      <c r="U63" s="89"/>
      <c r="V63" s="89">
        <v>1208</v>
      </c>
      <c r="W63" s="89">
        <v>628</v>
      </c>
      <c r="X63" s="90">
        <f t="shared" si="7"/>
        <v>580</v>
      </c>
      <c r="Y63" s="89"/>
      <c r="Z63" s="89">
        <v>1252</v>
      </c>
      <c r="AA63" s="89">
        <v>666</v>
      </c>
      <c r="AB63" s="90">
        <f t="shared" si="8"/>
        <v>586</v>
      </c>
    </row>
    <row r="64" spans="1:28" s="1" customFormat="1" x14ac:dyDescent="0.2">
      <c r="A64" s="19" t="s">
        <v>42</v>
      </c>
      <c r="B64" s="89">
        <f t="shared" si="0"/>
        <v>11370</v>
      </c>
      <c r="C64" s="89">
        <f t="shared" si="1"/>
        <v>5865</v>
      </c>
      <c r="D64" s="89">
        <f t="shared" si="2"/>
        <v>5505</v>
      </c>
      <c r="E64" s="89"/>
      <c r="F64" s="89">
        <v>1809</v>
      </c>
      <c r="G64" s="89">
        <v>917</v>
      </c>
      <c r="H64" s="90">
        <f t="shared" si="3"/>
        <v>892</v>
      </c>
      <c r="I64" s="89"/>
      <c r="J64" s="89">
        <v>1814</v>
      </c>
      <c r="K64" s="89">
        <v>915</v>
      </c>
      <c r="L64" s="90">
        <f t="shared" si="4"/>
        <v>899</v>
      </c>
      <c r="M64" s="89"/>
      <c r="N64" s="89">
        <v>2038</v>
      </c>
      <c r="O64" s="89">
        <v>1071</v>
      </c>
      <c r="P64" s="90">
        <f t="shared" si="5"/>
        <v>967</v>
      </c>
      <c r="Q64" s="89"/>
      <c r="R64" s="89">
        <v>2050</v>
      </c>
      <c r="S64" s="89">
        <v>1028</v>
      </c>
      <c r="T64" s="90">
        <f t="shared" si="6"/>
        <v>1022</v>
      </c>
      <c r="U64" s="89"/>
      <c r="V64" s="89">
        <v>1788</v>
      </c>
      <c r="W64" s="89">
        <v>927</v>
      </c>
      <c r="X64" s="90">
        <f t="shared" si="7"/>
        <v>861</v>
      </c>
      <c r="Y64" s="89"/>
      <c r="Z64" s="89">
        <v>1871</v>
      </c>
      <c r="AA64" s="89">
        <v>1007</v>
      </c>
      <c r="AB64" s="90">
        <f t="shared" si="8"/>
        <v>864</v>
      </c>
    </row>
    <row r="65" spans="1:28" s="1" customFormat="1" x14ac:dyDescent="0.2">
      <c r="A65" s="19" t="s">
        <v>30</v>
      </c>
      <c r="B65" s="89">
        <f t="shared" si="0"/>
        <v>6998</v>
      </c>
      <c r="C65" s="89">
        <f t="shared" si="1"/>
        <v>3575</v>
      </c>
      <c r="D65" s="89">
        <f t="shared" si="2"/>
        <v>3423</v>
      </c>
      <c r="E65" s="89"/>
      <c r="F65" s="89">
        <v>1085</v>
      </c>
      <c r="G65" s="89">
        <v>548</v>
      </c>
      <c r="H65" s="90">
        <f t="shared" si="3"/>
        <v>537</v>
      </c>
      <c r="I65" s="89"/>
      <c r="J65" s="89">
        <v>1112</v>
      </c>
      <c r="K65" s="89">
        <v>580</v>
      </c>
      <c r="L65" s="90">
        <f t="shared" si="4"/>
        <v>532</v>
      </c>
      <c r="M65" s="89"/>
      <c r="N65" s="89">
        <v>1356</v>
      </c>
      <c r="O65" s="89">
        <v>699</v>
      </c>
      <c r="P65" s="90">
        <f t="shared" si="5"/>
        <v>657</v>
      </c>
      <c r="Q65" s="89"/>
      <c r="R65" s="89">
        <v>1218</v>
      </c>
      <c r="S65" s="89">
        <v>604</v>
      </c>
      <c r="T65" s="90">
        <f t="shared" si="6"/>
        <v>614</v>
      </c>
      <c r="U65" s="89"/>
      <c r="V65" s="89">
        <v>1072</v>
      </c>
      <c r="W65" s="89">
        <v>551</v>
      </c>
      <c r="X65" s="90">
        <f t="shared" si="7"/>
        <v>521</v>
      </c>
      <c r="Y65" s="89"/>
      <c r="Z65" s="89">
        <v>1155</v>
      </c>
      <c r="AA65" s="89">
        <v>593</v>
      </c>
      <c r="AB65" s="90">
        <f t="shared" si="8"/>
        <v>562</v>
      </c>
    </row>
    <row r="66" spans="1:28" s="1" customFormat="1" x14ac:dyDescent="0.2">
      <c r="A66" s="19" t="s">
        <v>31</v>
      </c>
      <c r="B66" s="89">
        <f t="shared" si="0"/>
        <v>14541</v>
      </c>
      <c r="C66" s="89">
        <f t="shared" si="1"/>
        <v>7508</v>
      </c>
      <c r="D66" s="89">
        <f t="shared" si="2"/>
        <v>7033</v>
      </c>
      <c r="E66" s="89"/>
      <c r="F66" s="89">
        <v>2276</v>
      </c>
      <c r="G66" s="89">
        <v>1194</v>
      </c>
      <c r="H66" s="90">
        <f t="shared" si="3"/>
        <v>1082</v>
      </c>
      <c r="I66" s="89"/>
      <c r="J66" s="89">
        <v>2300</v>
      </c>
      <c r="K66" s="89">
        <v>1184</v>
      </c>
      <c r="L66" s="90">
        <f t="shared" si="4"/>
        <v>1116</v>
      </c>
      <c r="M66" s="89"/>
      <c r="N66" s="89">
        <v>2846</v>
      </c>
      <c r="O66" s="89">
        <v>1503</v>
      </c>
      <c r="P66" s="90">
        <f t="shared" si="5"/>
        <v>1343</v>
      </c>
      <c r="Q66" s="89"/>
      <c r="R66" s="89">
        <v>2533</v>
      </c>
      <c r="S66" s="89">
        <v>1317</v>
      </c>
      <c r="T66" s="90">
        <f t="shared" si="6"/>
        <v>1216</v>
      </c>
      <c r="U66" s="89"/>
      <c r="V66" s="89">
        <v>2232</v>
      </c>
      <c r="W66" s="89">
        <v>1125</v>
      </c>
      <c r="X66" s="90">
        <f t="shared" si="7"/>
        <v>1107</v>
      </c>
      <c r="Y66" s="89"/>
      <c r="Z66" s="89">
        <v>2354</v>
      </c>
      <c r="AA66" s="89">
        <v>1185</v>
      </c>
      <c r="AB66" s="90">
        <f t="shared" si="8"/>
        <v>1169</v>
      </c>
    </row>
    <row r="67" spans="1:28" s="1" customFormat="1" x14ac:dyDescent="0.2">
      <c r="A67" s="19" t="s">
        <v>32</v>
      </c>
      <c r="B67" s="89">
        <f t="shared" si="0"/>
        <v>14500</v>
      </c>
      <c r="C67" s="89">
        <f t="shared" si="1"/>
        <v>7569</v>
      </c>
      <c r="D67" s="89">
        <f t="shared" si="2"/>
        <v>6931</v>
      </c>
      <c r="E67" s="89"/>
      <c r="F67" s="89">
        <v>2214</v>
      </c>
      <c r="G67" s="89">
        <v>1158</v>
      </c>
      <c r="H67" s="90">
        <f t="shared" si="3"/>
        <v>1056</v>
      </c>
      <c r="I67" s="89"/>
      <c r="J67" s="89">
        <v>2176</v>
      </c>
      <c r="K67" s="89">
        <v>1124</v>
      </c>
      <c r="L67" s="90">
        <f t="shared" si="4"/>
        <v>1052</v>
      </c>
      <c r="M67" s="89"/>
      <c r="N67" s="89">
        <v>2930</v>
      </c>
      <c r="O67" s="89">
        <v>1535</v>
      </c>
      <c r="P67" s="90">
        <f t="shared" si="5"/>
        <v>1395</v>
      </c>
      <c r="Q67" s="89"/>
      <c r="R67" s="89">
        <v>2611</v>
      </c>
      <c r="S67" s="89">
        <v>1334</v>
      </c>
      <c r="T67" s="90">
        <f t="shared" si="6"/>
        <v>1277</v>
      </c>
      <c r="U67" s="89"/>
      <c r="V67" s="89">
        <v>2248</v>
      </c>
      <c r="W67" s="89">
        <v>1206</v>
      </c>
      <c r="X67" s="90">
        <f t="shared" si="7"/>
        <v>1042</v>
      </c>
      <c r="Y67" s="89"/>
      <c r="Z67" s="89">
        <v>2321</v>
      </c>
      <c r="AA67" s="89">
        <v>1212</v>
      </c>
      <c r="AB67" s="90">
        <f t="shared" si="8"/>
        <v>1109</v>
      </c>
    </row>
    <row r="68" spans="1:28" s="1" customFormat="1" x14ac:dyDescent="0.2">
      <c r="A68" s="19" t="s">
        <v>54</v>
      </c>
      <c r="B68" s="89">
        <f t="shared" si="0"/>
        <v>8215</v>
      </c>
      <c r="C68" s="89">
        <f t="shared" si="1"/>
        <v>4270</v>
      </c>
      <c r="D68" s="89">
        <f t="shared" si="2"/>
        <v>3945</v>
      </c>
      <c r="E68" s="89"/>
      <c r="F68" s="89">
        <v>1223</v>
      </c>
      <c r="G68" s="89">
        <v>625</v>
      </c>
      <c r="H68" s="90">
        <f t="shared" si="3"/>
        <v>598</v>
      </c>
      <c r="I68" s="89"/>
      <c r="J68" s="89">
        <v>1318</v>
      </c>
      <c r="K68" s="89">
        <v>701</v>
      </c>
      <c r="L68" s="90">
        <f t="shared" si="4"/>
        <v>617</v>
      </c>
      <c r="M68" s="89"/>
      <c r="N68" s="89">
        <v>1593</v>
      </c>
      <c r="O68" s="89">
        <v>841</v>
      </c>
      <c r="P68" s="90">
        <f t="shared" si="5"/>
        <v>752</v>
      </c>
      <c r="Q68" s="89"/>
      <c r="R68" s="89">
        <v>1498</v>
      </c>
      <c r="S68" s="89">
        <v>801</v>
      </c>
      <c r="T68" s="90">
        <f t="shared" si="6"/>
        <v>697</v>
      </c>
      <c r="U68" s="89"/>
      <c r="V68" s="89">
        <v>1267</v>
      </c>
      <c r="W68" s="89">
        <v>631</v>
      </c>
      <c r="X68" s="90">
        <f t="shared" si="7"/>
        <v>636</v>
      </c>
      <c r="Y68" s="89"/>
      <c r="Z68" s="89">
        <v>1316</v>
      </c>
      <c r="AA68" s="89">
        <v>671</v>
      </c>
      <c r="AB68" s="90">
        <f t="shared" si="8"/>
        <v>645</v>
      </c>
    </row>
    <row r="69" spans="1:28" s="1" customFormat="1" x14ac:dyDescent="0.2">
      <c r="A69" s="19" t="s">
        <v>43</v>
      </c>
      <c r="B69" s="89">
        <f t="shared" si="0"/>
        <v>8920</v>
      </c>
      <c r="C69" s="89">
        <f t="shared" si="1"/>
        <v>4632</v>
      </c>
      <c r="D69" s="89">
        <f t="shared" si="2"/>
        <v>4288</v>
      </c>
      <c r="E69" s="89"/>
      <c r="F69" s="89">
        <v>1351</v>
      </c>
      <c r="G69" s="89">
        <v>703</v>
      </c>
      <c r="H69" s="90">
        <f t="shared" si="3"/>
        <v>648</v>
      </c>
      <c r="I69" s="89"/>
      <c r="J69" s="89">
        <v>1356</v>
      </c>
      <c r="K69" s="89">
        <v>696</v>
      </c>
      <c r="L69" s="90">
        <f t="shared" si="4"/>
        <v>660</v>
      </c>
      <c r="M69" s="89"/>
      <c r="N69" s="89">
        <v>1752</v>
      </c>
      <c r="O69" s="89">
        <v>933</v>
      </c>
      <c r="P69" s="90">
        <f t="shared" si="5"/>
        <v>819</v>
      </c>
      <c r="Q69" s="89"/>
      <c r="R69" s="89">
        <v>1637</v>
      </c>
      <c r="S69" s="89">
        <v>839</v>
      </c>
      <c r="T69" s="90">
        <f t="shared" si="6"/>
        <v>798</v>
      </c>
      <c r="U69" s="89"/>
      <c r="V69" s="89">
        <v>1429</v>
      </c>
      <c r="W69" s="89">
        <v>733</v>
      </c>
      <c r="X69" s="90">
        <f t="shared" si="7"/>
        <v>696</v>
      </c>
      <c r="Y69" s="89"/>
      <c r="Z69" s="89">
        <v>1395</v>
      </c>
      <c r="AA69" s="89">
        <v>728</v>
      </c>
      <c r="AB69" s="90">
        <f t="shared" si="8"/>
        <v>667</v>
      </c>
    </row>
    <row r="70" spans="1:28" s="1" customFormat="1" x14ac:dyDescent="0.2">
      <c r="A70" s="19" t="s">
        <v>44</v>
      </c>
      <c r="B70" s="89">
        <f t="shared" si="0"/>
        <v>3026</v>
      </c>
      <c r="C70" s="89">
        <f t="shared" si="1"/>
        <v>1571</v>
      </c>
      <c r="D70" s="89">
        <f t="shared" si="2"/>
        <v>1455</v>
      </c>
      <c r="E70" s="89"/>
      <c r="F70" s="89">
        <v>486</v>
      </c>
      <c r="G70" s="89">
        <v>261</v>
      </c>
      <c r="H70" s="90">
        <f t="shared" si="3"/>
        <v>225</v>
      </c>
      <c r="I70" s="89"/>
      <c r="J70" s="89">
        <v>501</v>
      </c>
      <c r="K70" s="89">
        <v>246</v>
      </c>
      <c r="L70" s="90">
        <f t="shared" si="4"/>
        <v>255</v>
      </c>
      <c r="M70" s="89"/>
      <c r="N70" s="89">
        <v>594</v>
      </c>
      <c r="O70" s="89">
        <v>317</v>
      </c>
      <c r="P70" s="90">
        <f t="shared" si="5"/>
        <v>277</v>
      </c>
      <c r="Q70" s="89"/>
      <c r="R70" s="89">
        <v>531</v>
      </c>
      <c r="S70" s="89">
        <v>271</v>
      </c>
      <c r="T70" s="90">
        <f t="shared" si="6"/>
        <v>260</v>
      </c>
      <c r="U70" s="89"/>
      <c r="V70" s="89">
        <v>447</v>
      </c>
      <c r="W70" s="89">
        <v>234</v>
      </c>
      <c r="X70" s="90">
        <f t="shared" si="7"/>
        <v>213</v>
      </c>
      <c r="Y70" s="89"/>
      <c r="Z70" s="89">
        <v>467</v>
      </c>
      <c r="AA70" s="89">
        <v>242</v>
      </c>
      <c r="AB70" s="90">
        <f t="shared" si="8"/>
        <v>225</v>
      </c>
    </row>
    <row r="71" spans="1:28" s="1" customFormat="1" x14ac:dyDescent="0.2">
      <c r="A71" s="19" t="s">
        <v>45</v>
      </c>
      <c r="B71" s="89">
        <f t="shared" si="0"/>
        <v>26653</v>
      </c>
      <c r="C71" s="89">
        <f t="shared" si="1"/>
        <v>13801</v>
      </c>
      <c r="D71" s="89">
        <f t="shared" si="2"/>
        <v>12852</v>
      </c>
      <c r="E71" s="89"/>
      <c r="F71" s="89">
        <v>4172</v>
      </c>
      <c r="G71" s="89">
        <v>2190</v>
      </c>
      <c r="H71" s="90">
        <f t="shared" si="3"/>
        <v>1982</v>
      </c>
      <c r="I71" s="89"/>
      <c r="J71" s="89">
        <v>4344</v>
      </c>
      <c r="K71" s="89">
        <v>2260</v>
      </c>
      <c r="L71" s="90">
        <f t="shared" si="4"/>
        <v>2084</v>
      </c>
      <c r="M71" s="89"/>
      <c r="N71" s="89">
        <v>5111</v>
      </c>
      <c r="O71" s="89">
        <v>2632</v>
      </c>
      <c r="P71" s="90">
        <f t="shared" si="5"/>
        <v>2479</v>
      </c>
      <c r="Q71" s="89"/>
      <c r="R71" s="89">
        <v>4774</v>
      </c>
      <c r="S71" s="89">
        <v>2468</v>
      </c>
      <c r="T71" s="90">
        <f t="shared" si="6"/>
        <v>2306</v>
      </c>
      <c r="U71" s="89"/>
      <c r="V71" s="89">
        <v>4053</v>
      </c>
      <c r="W71" s="89">
        <v>2079</v>
      </c>
      <c r="X71" s="90">
        <f t="shared" si="7"/>
        <v>1974</v>
      </c>
      <c r="Y71" s="89"/>
      <c r="Z71" s="89">
        <v>4199</v>
      </c>
      <c r="AA71" s="89">
        <v>2172</v>
      </c>
      <c r="AB71" s="90">
        <f t="shared" si="8"/>
        <v>2027</v>
      </c>
    </row>
    <row r="72" spans="1:28" s="1" customFormat="1" x14ac:dyDescent="0.2">
      <c r="A72" s="19" t="s">
        <v>46</v>
      </c>
      <c r="B72" s="89">
        <f t="shared" si="0"/>
        <v>21426</v>
      </c>
      <c r="C72" s="89">
        <f t="shared" si="1"/>
        <v>10967</v>
      </c>
      <c r="D72" s="89">
        <f t="shared" si="2"/>
        <v>10459</v>
      </c>
      <c r="E72" s="89"/>
      <c r="F72" s="89">
        <v>3386</v>
      </c>
      <c r="G72" s="89">
        <v>1710</v>
      </c>
      <c r="H72" s="90">
        <f t="shared" si="3"/>
        <v>1676</v>
      </c>
      <c r="I72" s="89"/>
      <c r="J72" s="89">
        <v>3280</v>
      </c>
      <c r="K72" s="89">
        <v>1668</v>
      </c>
      <c r="L72" s="90">
        <f t="shared" si="4"/>
        <v>1612</v>
      </c>
      <c r="M72" s="89"/>
      <c r="N72" s="89">
        <v>4013</v>
      </c>
      <c r="O72" s="89">
        <v>2071</v>
      </c>
      <c r="P72" s="90">
        <f t="shared" si="5"/>
        <v>1942</v>
      </c>
      <c r="Q72" s="89"/>
      <c r="R72" s="89">
        <v>3785</v>
      </c>
      <c r="S72" s="89">
        <v>1926</v>
      </c>
      <c r="T72" s="90">
        <f t="shared" si="6"/>
        <v>1859</v>
      </c>
      <c r="U72" s="89"/>
      <c r="V72" s="89">
        <v>3506</v>
      </c>
      <c r="W72" s="89">
        <v>1827</v>
      </c>
      <c r="X72" s="90">
        <f t="shared" si="7"/>
        <v>1679</v>
      </c>
      <c r="Y72" s="89"/>
      <c r="Z72" s="89">
        <v>3456</v>
      </c>
      <c r="AA72" s="89">
        <v>1765</v>
      </c>
      <c r="AB72" s="90">
        <f t="shared" si="8"/>
        <v>1691</v>
      </c>
    </row>
    <row r="73" spans="1:28" s="1" customFormat="1" ht="13.5" thickBot="1" x14ac:dyDescent="0.25">
      <c r="A73" s="19" t="s">
        <v>47</v>
      </c>
      <c r="B73" s="89">
        <f t="shared" si="0"/>
        <v>3871</v>
      </c>
      <c r="C73" s="89">
        <f t="shared" si="1"/>
        <v>1990</v>
      </c>
      <c r="D73" s="89">
        <f t="shared" si="2"/>
        <v>1881</v>
      </c>
      <c r="E73" s="89"/>
      <c r="F73" s="89">
        <v>570</v>
      </c>
      <c r="G73" s="89">
        <v>281</v>
      </c>
      <c r="H73" s="90">
        <f t="shared" si="3"/>
        <v>289</v>
      </c>
      <c r="I73" s="89"/>
      <c r="J73" s="89">
        <v>636</v>
      </c>
      <c r="K73" s="89">
        <v>334</v>
      </c>
      <c r="L73" s="90">
        <f t="shared" si="4"/>
        <v>302</v>
      </c>
      <c r="M73" s="89"/>
      <c r="N73" s="89">
        <v>829</v>
      </c>
      <c r="O73" s="89">
        <v>431</v>
      </c>
      <c r="P73" s="90">
        <f t="shared" si="5"/>
        <v>398</v>
      </c>
      <c r="Q73" s="89"/>
      <c r="R73" s="89">
        <v>631</v>
      </c>
      <c r="S73" s="89">
        <v>329</v>
      </c>
      <c r="T73" s="90">
        <f t="shared" si="6"/>
        <v>302</v>
      </c>
      <c r="U73" s="89"/>
      <c r="V73" s="89">
        <v>637</v>
      </c>
      <c r="W73" s="89">
        <v>327</v>
      </c>
      <c r="X73" s="90">
        <f t="shared" si="7"/>
        <v>310</v>
      </c>
      <c r="Y73" s="89"/>
      <c r="Z73" s="89">
        <v>568</v>
      </c>
      <c r="AA73" s="89">
        <v>288</v>
      </c>
      <c r="AB73" s="90">
        <f t="shared" si="8"/>
        <v>280</v>
      </c>
    </row>
    <row r="74" spans="1:28" x14ac:dyDescent="0.2">
      <c r="A74" s="134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</row>
  </sheetData>
  <mergeCells count="21">
    <mergeCell ref="Z42:AB42"/>
    <mergeCell ref="R6:T6"/>
    <mergeCell ref="V6:X6"/>
    <mergeCell ref="Z6:AB6"/>
    <mergeCell ref="A42:A43"/>
    <mergeCell ref="B42:D42"/>
    <mergeCell ref="F42:H42"/>
    <mergeCell ref="J42:L42"/>
    <mergeCell ref="N42:P42"/>
    <mergeCell ref="R42:T42"/>
    <mergeCell ref="V42:X42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9:D37">
    <cfRule type="cellIs" dxfId="212" priority="24" operator="equal">
      <formula>0</formula>
    </cfRule>
  </conditionalFormatting>
  <conditionalFormatting sqref="B45:D73">
    <cfRule type="cellIs" dxfId="211" priority="36" operator="equal">
      <formula>0</formula>
    </cfRule>
  </conditionalFormatting>
  <conditionalFormatting sqref="E9:E22 I9:I22 M9:M22 U9:U22 Y9:Y22">
    <cfRule type="cellIs" dxfId="210" priority="59" operator="equal">
      <formula>0</formula>
    </cfRule>
  </conditionalFormatting>
  <conditionalFormatting sqref="E47:K47 M47:O58 U47:W58 Y47:AA58 E48:G58 I48:K58 H48:H73">
    <cfRule type="cellIs" dxfId="209" priority="44" operator="equal">
      <formula>0</formula>
    </cfRule>
  </conditionalFormatting>
  <conditionalFormatting sqref="E45:P46">
    <cfRule type="cellIs" dxfId="208" priority="33" operator="equal">
      <formula>0</formula>
    </cfRule>
  </conditionalFormatting>
  <conditionalFormatting sqref="F9:H37">
    <cfRule type="cellIs" dxfId="207" priority="21" operator="equal">
      <formula>0</formula>
    </cfRule>
  </conditionalFormatting>
  <conditionalFormatting sqref="J9:L37">
    <cfRule type="cellIs" dxfId="206" priority="18" operator="equal">
      <formula>0</formula>
    </cfRule>
  </conditionalFormatting>
  <conditionalFormatting sqref="L47:L73">
    <cfRule type="cellIs" dxfId="205" priority="5" operator="equal">
      <formula>0</formula>
    </cfRule>
  </conditionalFormatting>
  <conditionalFormatting sqref="N9:P37">
    <cfRule type="cellIs" dxfId="204" priority="15" operator="equal">
      <formula>0</formula>
    </cfRule>
  </conditionalFormatting>
  <conditionalFormatting sqref="P47:P73">
    <cfRule type="cellIs" dxfId="203" priority="4" operator="equal">
      <formula>0</formula>
    </cfRule>
  </conditionalFormatting>
  <conditionalFormatting sqref="Q9:Q22">
    <cfRule type="cellIs" dxfId="202" priority="56" operator="equal">
      <formula>0</formula>
    </cfRule>
  </conditionalFormatting>
  <conditionalFormatting sqref="Q45:Q53">
    <cfRule type="cellIs" dxfId="201" priority="41" operator="equal">
      <formula>0</formula>
    </cfRule>
  </conditionalFormatting>
  <conditionalFormatting sqref="Q53:S58">
    <cfRule type="cellIs" dxfId="200" priority="39" operator="equal">
      <formula>0</formula>
    </cfRule>
  </conditionalFormatting>
  <conditionalFormatting sqref="R47:S52">
    <cfRule type="cellIs" dxfId="199" priority="38" operator="equal">
      <formula>0</formula>
    </cfRule>
  </conditionalFormatting>
  <conditionalFormatting sqref="R9:T37">
    <cfRule type="cellIs" dxfId="198" priority="12" operator="equal">
      <formula>0</formula>
    </cfRule>
  </conditionalFormatting>
  <conditionalFormatting sqref="R45:AB46">
    <cfRule type="cellIs" dxfId="197" priority="30" operator="equal">
      <formula>0</formula>
    </cfRule>
  </conditionalFormatting>
  <conditionalFormatting sqref="T47:T73">
    <cfRule type="cellIs" dxfId="196" priority="3" operator="equal">
      <formula>0</formula>
    </cfRule>
  </conditionalFormatting>
  <conditionalFormatting sqref="V9:X37">
    <cfRule type="cellIs" dxfId="195" priority="9" operator="equal">
      <formula>0</formula>
    </cfRule>
  </conditionalFormatting>
  <conditionalFormatting sqref="X47:X73">
    <cfRule type="cellIs" dxfId="194" priority="2" operator="equal">
      <formula>0</formula>
    </cfRule>
  </conditionalFormatting>
  <conditionalFormatting sqref="Z9:AB37">
    <cfRule type="cellIs" dxfId="193" priority="6" operator="equal">
      <formula>0</formula>
    </cfRule>
  </conditionalFormatting>
  <conditionalFormatting sqref="AB47:AB73">
    <cfRule type="cellIs" dxfId="192" priority="1" operator="equal">
      <formula>0</formula>
    </cfRule>
  </conditionalFormatting>
  <hyperlinks>
    <hyperlink ref="AC2" location="Contenido!A1" display="Contenido" xr:uid="{00000000-0004-0000-13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59999389629810485"/>
    <pageSetUpPr fitToPage="1"/>
  </sheetPr>
  <dimension ref="A1:AC38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181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149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112</v>
      </c>
      <c r="G6" s="173"/>
      <c r="H6" s="173"/>
      <c r="I6" s="124"/>
      <c r="J6" s="173" t="s">
        <v>113</v>
      </c>
      <c r="K6" s="173"/>
      <c r="L6" s="173"/>
      <c r="M6" s="124"/>
      <c r="N6" s="173" t="s">
        <v>114</v>
      </c>
      <c r="O6" s="173"/>
      <c r="P6" s="173"/>
      <c r="Q6" s="124"/>
      <c r="R6" s="173" t="s">
        <v>115</v>
      </c>
      <c r="S6" s="173"/>
      <c r="T6" s="173"/>
      <c r="U6" s="124"/>
      <c r="V6" s="173" t="s">
        <v>116</v>
      </c>
      <c r="W6" s="173"/>
      <c r="X6" s="173"/>
      <c r="Y6" s="124"/>
      <c r="Z6" s="173" t="s">
        <v>117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96">
        <f>SUM(B11:B37)</f>
        <v>652</v>
      </c>
      <c r="C9" s="96">
        <f>SUM(C11:C37)</f>
        <v>286</v>
      </c>
      <c r="D9" s="96">
        <f>SUM(D11:D37)</f>
        <v>366</v>
      </c>
      <c r="E9" s="96"/>
      <c r="F9" s="96">
        <f>SUM(F11:F37)</f>
        <v>-48</v>
      </c>
      <c r="G9" s="96">
        <f>SUM(G11:G37)</f>
        <v>-65</v>
      </c>
      <c r="H9" s="96">
        <f>SUM(H11:H37)</f>
        <v>17</v>
      </c>
      <c r="I9" s="96"/>
      <c r="J9" s="96">
        <f>SUM(J11:J37)</f>
        <v>106</v>
      </c>
      <c r="K9" s="96">
        <f>SUM(K11:K37)</f>
        <v>90</v>
      </c>
      <c r="L9" s="96">
        <f>SUM(L11:L37)</f>
        <v>16</v>
      </c>
      <c r="M9" s="96"/>
      <c r="N9" s="96">
        <f>SUM(N11:N37)</f>
        <v>229</v>
      </c>
      <c r="O9" s="96">
        <f>SUM(O11:O37)</f>
        <v>80</v>
      </c>
      <c r="P9" s="96">
        <f>SUM(P11:P37)</f>
        <v>149</v>
      </c>
      <c r="Q9" s="96"/>
      <c r="R9" s="96">
        <f>SUM(R11:R37)</f>
        <v>107</v>
      </c>
      <c r="S9" s="96">
        <f>SUM(S11:S37)</f>
        <v>75</v>
      </c>
      <c r="T9" s="96">
        <f>SUM(T11:T37)</f>
        <v>32</v>
      </c>
      <c r="U9" s="96"/>
      <c r="V9" s="96">
        <f>SUM(V11:V37)</f>
        <v>79</v>
      </c>
      <c r="W9" s="96">
        <f>SUM(W11:W37)</f>
        <v>68</v>
      </c>
      <c r="X9" s="96">
        <f>SUM(X11:X37)</f>
        <v>11</v>
      </c>
      <c r="Y9" s="96"/>
      <c r="Z9" s="96">
        <f>SUM(Z11:Z37)</f>
        <v>179</v>
      </c>
      <c r="AA9" s="96">
        <f>SUM(AA11:AA37)</f>
        <v>38</v>
      </c>
      <c r="AB9" s="96">
        <f>SUM(AB11:AB37)</f>
        <v>141</v>
      </c>
      <c r="AC9" s="44"/>
    </row>
    <row r="10" spans="1:29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</row>
    <row r="11" spans="1:29" x14ac:dyDescent="0.2">
      <c r="A11" s="19" t="s">
        <v>27</v>
      </c>
      <c r="B11" s="89">
        <f>+F11+J11+N11+R11+V11+Z11</f>
        <v>291</v>
      </c>
      <c r="C11" s="89">
        <f>+G11+K11+O11+S11+W11+AA11</f>
        <v>129</v>
      </c>
      <c r="D11" s="89">
        <f>+B11-C11</f>
        <v>162</v>
      </c>
      <c r="E11" s="90"/>
      <c r="F11" s="90">
        <v>51</v>
      </c>
      <c r="G11" s="90">
        <v>15</v>
      </c>
      <c r="H11" s="90">
        <f>+F11-G11</f>
        <v>36</v>
      </c>
      <c r="I11" s="90"/>
      <c r="J11" s="90">
        <v>32</v>
      </c>
      <c r="K11" s="90">
        <v>20</v>
      </c>
      <c r="L11" s="90">
        <f>+J11-K11</f>
        <v>12</v>
      </c>
      <c r="M11" s="90"/>
      <c r="N11" s="90">
        <v>90</v>
      </c>
      <c r="O11" s="90">
        <v>28</v>
      </c>
      <c r="P11" s="90">
        <f>+N11-O11</f>
        <v>62</v>
      </c>
      <c r="Q11" s="90"/>
      <c r="R11" s="90">
        <v>29</v>
      </c>
      <c r="S11" s="90">
        <v>12</v>
      </c>
      <c r="T11" s="90">
        <f>+R11-S11</f>
        <v>17</v>
      </c>
      <c r="U11" s="90"/>
      <c r="V11" s="90">
        <v>32</v>
      </c>
      <c r="W11" s="90">
        <v>34</v>
      </c>
      <c r="X11" s="90">
        <f>+V11-W11</f>
        <v>-2</v>
      </c>
      <c r="Y11" s="90"/>
      <c r="Z11" s="90">
        <v>57</v>
      </c>
      <c r="AA11" s="90">
        <v>20</v>
      </c>
      <c r="AB11" s="90">
        <f>+Z11-AA11</f>
        <v>37</v>
      </c>
    </row>
    <row r="12" spans="1:29" x14ac:dyDescent="0.2">
      <c r="A12" s="19" t="s">
        <v>33</v>
      </c>
      <c r="B12" s="89">
        <f t="shared" ref="B12:C37" si="0">+F12+J12+N12+R12+V12+Z12</f>
        <v>192</v>
      </c>
      <c r="C12" s="89">
        <f t="shared" si="0"/>
        <v>87</v>
      </c>
      <c r="D12" s="89">
        <f t="shared" ref="D12:D37" si="1">+B12-C12</f>
        <v>105</v>
      </c>
      <c r="E12" s="90"/>
      <c r="F12" s="90">
        <v>27</v>
      </c>
      <c r="G12" s="90">
        <v>21</v>
      </c>
      <c r="H12" s="90">
        <f t="shared" ref="H12:H37" si="2">+F12-G12</f>
        <v>6</v>
      </c>
      <c r="I12" s="90"/>
      <c r="J12" s="90">
        <v>13</v>
      </c>
      <c r="K12" s="90">
        <v>1</v>
      </c>
      <c r="L12" s="90">
        <f t="shared" ref="L12:L37" si="3">+J12-K12</f>
        <v>12</v>
      </c>
      <c r="M12" s="90"/>
      <c r="N12" s="90">
        <v>42</v>
      </c>
      <c r="O12" s="90">
        <v>21</v>
      </c>
      <c r="P12" s="90">
        <f t="shared" ref="P12:P37" si="4">+N12-O12</f>
        <v>21</v>
      </c>
      <c r="Q12" s="90"/>
      <c r="R12" s="90">
        <v>61</v>
      </c>
      <c r="S12" s="90">
        <v>17</v>
      </c>
      <c r="T12" s="90">
        <f t="shared" ref="T12:T37" si="5">+R12-S12</f>
        <v>44</v>
      </c>
      <c r="U12" s="90"/>
      <c r="V12" s="90">
        <v>13</v>
      </c>
      <c r="W12" s="90">
        <v>6</v>
      </c>
      <c r="X12" s="90">
        <f t="shared" ref="X12:X37" si="6">+V12-W12</f>
        <v>7</v>
      </c>
      <c r="Y12" s="90"/>
      <c r="Z12" s="90">
        <v>36</v>
      </c>
      <c r="AA12" s="90">
        <v>21</v>
      </c>
      <c r="AB12" s="90">
        <f t="shared" ref="AB12:AB37" si="7">+Z12-AA12</f>
        <v>15</v>
      </c>
    </row>
    <row r="13" spans="1:29" x14ac:dyDescent="0.2">
      <c r="A13" s="19" t="s">
        <v>19</v>
      </c>
      <c r="B13" s="89">
        <f t="shared" si="0"/>
        <v>207</v>
      </c>
      <c r="C13" s="89">
        <f t="shared" si="0"/>
        <v>113</v>
      </c>
      <c r="D13" s="89">
        <f t="shared" si="1"/>
        <v>94</v>
      </c>
      <c r="E13" s="90"/>
      <c r="F13" s="90">
        <v>40</v>
      </c>
      <c r="G13" s="90">
        <v>4</v>
      </c>
      <c r="H13" s="90">
        <f t="shared" si="2"/>
        <v>36</v>
      </c>
      <c r="I13" s="90"/>
      <c r="J13" s="90">
        <v>58</v>
      </c>
      <c r="K13" s="90">
        <v>49</v>
      </c>
      <c r="L13" s="90">
        <f t="shared" si="3"/>
        <v>9</v>
      </c>
      <c r="M13" s="90"/>
      <c r="N13" s="90">
        <v>65</v>
      </c>
      <c r="O13" s="90">
        <v>39</v>
      </c>
      <c r="P13" s="90">
        <f t="shared" si="4"/>
        <v>26</v>
      </c>
      <c r="Q13" s="90"/>
      <c r="R13" s="90">
        <v>35</v>
      </c>
      <c r="S13" s="90">
        <v>23</v>
      </c>
      <c r="T13" s="90">
        <f t="shared" si="5"/>
        <v>12</v>
      </c>
      <c r="U13" s="90"/>
      <c r="V13" s="90">
        <v>-14</v>
      </c>
      <c r="W13" s="90">
        <v>-16</v>
      </c>
      <c r="X13" s="90">
        <f t="shared" si="6"/>
        <v>2</v>
      </c>
      <c r="Y13" s="90"/>
      <c r="Z13" s="90">
        <v>23</v>
      </c>
      <c r="AA13" s="90">
        <v>14</v>
      </c>
      <c r="AB13" s="90">
        <f t="shared" si="7"/>
        <v>9</v>
      </c>
    </row>
    <row r="14" spans="1:29" x14ac:dyDescent="0.2">
      <c r="A14" s="19" t="s">
        <v>34</v>
      </c>
      <c r="B14" s="89">
        <f t="shared" si="0"/>
        <v>-114</v>
      </c>
      <c r="C14" s="89">
        <f t="shared" si="0"/>
        <v>-106</v>
      </c>
      <c r="D14" s="89">
        <f t="shared" si="1"/>
        <v>-8</v>
      </c>
      <c r="E14" s="90"/>
      <c r="F14" s="90">
        <v>-16</v>
      </c>
      <c r="G14" s="90">
        <v>-38</v>
      </c>
      <c r="H14" s="90">
        <f t="shared" si="2"/>
        <v>22</v>
      </c>
      <c r="I14" s="90"/>
      <c r="J14" s="90">
        <v>-11</v>
      </c>
      <c r="K14" s="90">
        <v>13</v>
      </c>
      <c r="L14" s="90">
        <f t="shared" si="3"/>
        <v>-24</v>
      </c>
      <c r="M14" s="90"/>
      <c r="N14" s="90">
        <v>-39</v>
      </c>
      <c r="O14" s="90">
        <v>-25</v>
      </c>
      <c r="P14" s="90">
        <f t="shared" si="4"/>
        <v>-14</v>
      </c>
      <c r="Q14" s="90"/>
      <c r="R14" s="90">
        <v>-3</v>
      </c>
      <c r="S14" s="90">
        <v>1</v>
      </c>
      <c r="T14" s="90">
        <f t="shared" si="5"/>
        <v>-4</v>
      </c>
      <c r="U14" s="90"/>
      <c r="V14" s="90">
        <v>-1</v>
      </c>
      <c r="W14" s="90">
        <v>-19</v>
      </c>
      <c r="X14" s="90">
        <f t="shared" si="6"/>
        <v>18</v>
      </c>
      <c r="Y14" s="90"/>
      <c r="Z14" s="90">
        <v>-44</v>
      </c>
      <c r="AA14" s="90">
        <v>-38</v>
      </c>
      <c r="AB14" s="90">
        <f t="shared" si="7"/>
        <v>-6</v>
      </c>
    </row>
    <row r="15" spans="1:29" x14ac:dyDescent="0.2">
      <c r="A15" s="19" t="s">
        <v>35</v>
      </c>
      <c r="B15" s="89">
        <f t="shared" si="0"/>
        <v>17</v>
      </c>
      <c r="C15" s="89">
        <f t="shared" si="0"/>
        <v>15</v>
      </c>
      <c r="D15" s="89">
        <f t="shared" si="1"/>
        <v>2</v>
      </c>
      <c r="E15" s="91"/>
      <c r="F15" s="91">
        <v>-3</v>
      </c>
      <c r="G15" s="91">
        <v>-1</v>
      </c>
      <c r="H15" s="90">
        <f t="shared" si="2"/>
        <v>-2</v>
      </c>
      <c r="I15" s="91"/>
      <c r="J15" s="90">
        <v>7</v>
      </c>
      <c r="K15" s="90">
        <v>4</v>
      </c>
      <c r="L15" s="90">
        <f t="shared" si="3"/>
        <v>3</v>
      </c>
      <c r="M15" s="90"/>
      <c r="N15" s="90">
        <v>2</v>
      </c>
      <c r="O15" s="90">
        <v>2</v>
      </c>
      <c r="P15" s="90">
        <f t="shared" si="4"/>
        <v>0</v>
      </c>
      <c r="Q15" s="90"/>
      <c r="R15" s="90">
        <v>15</v>
      </c>
      <c r="S15" s="90">
        <v>9</v>
      </c>
      <c r="T15" s="90">
        <f t="shared" si="5"/>
        <v>6</v>
      </c>
      <c r="U15" s="90"/>
      <c r="V15" s="90">
        <v>-9</v>
      </c>
      <c r="W15" s="90">
        <v>1</v>
      </c>
      <c r="X15" s="90">
        <f t="shared" si="6"/>
        <v>-10</v>
      </c>
      <c r="Y15" s="90"/>
      <c r="Z15" s="90">
        <v>5</v>
      </c>
      <c r="AA15" s="90">
        <v>0</v>
      </c>
      <c r="AB15" s="90">
        <f t="shared" si="7"/>
        <v>5</v>
      </c>
    </row>
    <row r="16" spans="1:29" x14ac:dyDescent="0.2">
      <c r="A16" s="19" t="s">
        <v>36</v>
      </c>
      <c r="B16" s="89">
        <f t="shared" si="0"/>
        <v>-43</v>
      </c>
      <c r="C16" s="89">
        <f t="shared" si="0"/>
        <v>-53</v>
      </c>
      <c r="D16" s="89">
        <f t="shared" si="1"/>
        <v>10</v>
      </c>
      <c r="E16" s="91"/>
      <c r="F16" s="91">
        <v>-5</v>
      </c>
      <c r="G16" s="91">
        <v>-11</v>
      </c>
      <c r="H16" s="90">
        <f t="shared" si="2"/>
        <v>6</v>
      </c>
      <c r="I16" s="91"/>
      <c r="J16" s="91">
        <v>0</v>
      </c>
      <c r="K16" s="91">
        <v>-7</v>
      </c>
      <c r="L16" s="90">
        <f t="shared" si="3"/>
        <v>7</v>
      </c>
      <c r="M16" s="91"/>
      <c r="N16" s="91">
        <v>-7</v>
      </c>
      <c r="O16" s="91">
        <v>-16</v>
      </c>
      <c r="P16" s="90">
        <f t="shared" si="4"/>
        <v>9</v>
      </c>
      <c r="Q16" s="91"/>
      <c r="R16" s="91">
        <v>-32</v>
      </c>
      <c r="S16" s="91">
        <v>-12</v>
      </c>
      <c r="T16" s="90">
        <f t="shared" si="5"/>
        <v>-20</v>
      </c>
      <c r="U16" s="91"/>
      <c r="V16" s="91">
        <v>-6</v>
      </c>
      <c r="W16" s="91">
        <v>-11</v>
      </c>
      <c r="X16" s="90">
        <f t="shared" si="6"/>
        <v>5</v>
      </c>
      <c r="Y16" s="91"/>
      <c r="Z16" s="91">
        <v>7</v>
      </c>
      <c r="AA16" s="91">
        <v>4</v>
      </c>
      <c r="AB16" s="90">
        <f t="shared" si="7"/>
        <v>3</v>
      </c>
    </row>
    <row r="17" spans="1:28" x14ac:dyDescent="0.2">
      <c r="A17" s="19" t="s">
        <v>53</v>
      </c>
      <c r="B17" s="89">
        <f t="shared" si="0"/>
        <v>18</v>
      </c>
      <c r="C17" s="89">
        <f t="shared" si="0"/>
        <v>8</v>
      </c>
      <c r="D17" s="89">
        <f t="shared" si="1"/>
        <v>10</v>
      </c>
      <c r="E17" s="91"/>
      <c r="F17" s="91">
        <v>-4</v>
      </c>
      <c r="G17" s="91">
        <v>-3</v>
      </c>
      <c r="H17" s="90">
        <f t="shared" si="2"/>
        <v>-1</v>
      </c>
      <c r="I17" s="91"/>
      <c r="J17" s="91">
        <v>3</v>
      </c>
      <c r="K17" s="91">
        <v>-3</v>
      </c>
      <c r="L17" s="90">
        <f t="shared" si="3"/>
        <v>6</v>
      </c>
      <c r="M17" s="91"/>
      <c r="N17" s="91">
        <v>6</v>
      </c>
      <c r="O17" s="91">
        <v>4</v>
      </c>
      <c r="P17" s="90">
        <f t="shared" si="4"/>
        <v>2</v>
      </c>
      <c r="Q17" s="91"/>
      <c r="R17" s="91">
        <v>-2</v>
      </c>
      <c r="S17" s="91">
        <v>-5</v>
      </c>
      <c r="T17" s="90">
        <f t="shared" si="5"/>
        <v>3</v>
      </c>
      <c r="U17" s="91"/>
      <c r="V17" s="91">
        <v>7</v>
      </c>
      <c r="W17" s="91">
        <v>3</v>
      </c>
      <c r="X17" s="90">
        <f t="shared" si="6"/>
        <v>4</v>
      </c>
      <c r="Y17" s="91"/>
      <c r="Z17" s="91">
        <v>8</v>
      </c>
      <c r="AA17" s="91">
        <v>12</v>
      </c>
      <c r="AB17" s="90">
        <f t="shared" si="7"/>
        <v>-4</v>
      </c>
    </row>
    <row r="18" spans="1:28" x14ac:dyDescent="0.2">
      <c r="A18" s="19" t="s">
        <v>28</v>
      </c>
      <c r="B18" s="89">
        <f t="shared" si="0"/>
        <v>277</v>
      </c>
      <c r="C18" s="89">
        <f t="shared" si="0"/>
        <v>178</v>
      </c>
      <c r="D18" s="89">
        <f t="shared" si="1"/>
        <v>99</v>
      </c>
      <c r="E18" s="91"/>
      <c r="F18" s="91">
        <v>39</v>
      </c>
      <c r="G18" s="91">
        <v>49</v>
      </c>
      <c r="H18" s="90">
        <f t="shared" si="2"/>
        <v>-10</v>
      </c>
      <c r="I18" s="91"/>
      <c r="J18" s="91">
        <v>40</v>
      </c>
      <c r="K18" s="91">
        <v>35</v>
      </c>
      <c r="L18" s="90">
        <f t="shared" si="3"/>
        <v>5</v>
      </c>
      <c r="M18" s="91"/>
      <c r="N18" s="91">
        <v>78</v>
      </c>
      <c r="O18" s="91">
        <v>35</v>
      </c>
      <c r="P18" s="90">
        <f t="shared" si="4"/>
        <v>43</v>
      </c>
      <c r="Q18" s="91"/>
      <c r="R18" s="91">
        <v>30</v>
      </c>
      <c r="S18" s="91">
        <v>16</v>
      </c>
      <c r="T18" s="90">
        <f t="shared" si="5"/>
        <v>14</v>
      </c>
      <c r="U18" s="91"/>
      <c r="V18" s="91">
        <v>27</v>
      </c>
      <c r="W18" s="91">
        <v>7</v>
      </c>
      <c r="X18" s="90">
        <f t="shared" si="6"/>
        <v>20</v>
      </c>
      <c r="Y18" s="91"/>
      <c r="Z18" s="91">
        <v>63</v>
      </c>
      <c r="AA18" s="91">
        <v>36</v>
      </c>
      <c r="AB18" s="90">
        <f t="shared" si="7"/>
        <v>27</v>
      </c>
    </row>
    <row r="19" spans="1:28" x14ac:dyDescent="0.2">
      <c r="A19" s="19" t="s">
        <v>37</v>
      </c>
      <c r="B19" s="89">
        <f t="shared" si="0"/>
        <v>-28</v>
      </c>
      <c r="C19" s="89">
        <f t="shared" si="0"/>
        <v>1</v>
      </c>
      <c r="D19" s="89">
        <f t="shared" si="1"/>
        <v>-29</v>
      </c>
      <c r="E19" s="90"/>
      <c r="F19" s="90">
        <v>-26</v>
      </c>
      <c r="G19" s="90">
        <v>-10</v>
      </c>
      <c r="H19" s="90">
        <f t="shared" si="2"/>
        <v>-16</v>
      </c>
      <c r="I19" s="90"/>
      <c r="J19" s="90">
        <v>18</v>
      </c>
      <c r="K19" s="90">
        <v>-1</v>
      </c>
      <c r="L19" s="90">
        <f t="shared" si="3"/>
        <v>19</v>
      </c>
      <c r="M19" s="90"/>
      <c r="N19" s="90">
        <v>12</v>
      </c>
      <c r="O19" s="90">
        <v>14</v>
      </c>
      <c r="P19" s="90">
        <f t="shared" si="4"/>
        <v>-2</v>
      </c>
      <c r="Q19" s="90"/>
      <c r="R19" s="90">
        <v>-12</v>
      </c>
      <c r="S19" s="90">
        <v>0</v>
      </c>
      <c r="T19" s="90">
        <f t="shared" si="5"/>
        <v>-12</v>
      </c>
      <c r="U19" s="90"/>
      <c r="V19" s="90">
        <v>1</v>
      </c>
      <c r="W19" s="90">
        <v>15</v>
      </c>
      <c r="X19" s="90">
        <f t="shared" si="6"/>
        <v>-14</v>
      </c>
      <c r="Y19" s="90"/>
      <c r="Z19" s="90">
        <v>-21</v>
      </c>
      <c r="AA19" s="90">
        <v>-17</v>
      </c>
      <c r="AB19" s="90">
        <f t="shared" si="7"/>
        <v>-4</v>
      </c>
    </row>
    <row r="20" spans="1:28" x14ac:dyDescent="0.2">
      <c r="A20" s="19" t="s">
        <v>38</v>
      </c>
      <c r="B20" s="89">
        <f t="shared" si="0"/>
        <v>-59</v>
      </c>
      <c r="C20" s="89">
        <f t="shared" si="0"/>
        <v>-35</v>
      </c>
      <c r="D20" s="89">
        <f t="shared" si="1"/>
        <v>-24</v>
      </c>
      <c r="E20" s="91"/>
      <c r="F20" s="91">
        <v>-41</v>
      </c>
      <c r="G20" s="91">
        <v>-28</v>
      </c>
      <c r="H20" s="90">
        <f t="shared" si="2"/>
        <v>-13</v>
      </c>
      <c r="I20" s="91"/>
      <c r="J20" s="91">
        <v>20</v>
      </c>
      <c r="K20" s="91">
        <v>24</v>
      </c>
      <c r="L20" s="90">
        <f t="shared" si="3"/>
        <v>-4</v>
      </c>
      <c r="M20" s="91"/>
      <c r="N20" s="91">
        <v>-11</v>
      </c>
      <c r="O20" s="91">
        <v>-15</v>
      </c>
      <c r="P20" s="90">
        <f t="shared" si="4"/>
        <v>4</v>
      </c>
      <c r="Q20" s="91"/>
      <c r="R20" s="91">
        <v>0</v>
      </c>
      <c r="S20" s="91">
        <v>1</v>
      </c>
      <c r="T20" s="90">
        <f t="shared" si="5"/>
        <v>-1</v>
      </c>
      <c r="U20" s="91"/>
      <c r="V20" s="91">
        <v>-1</v>
      </c>
      <c r="W20" s="91">
        <v>2</v>
      </c>
      <c r="X20" s="90">
        <f t="shared" si="6"/>
        <v>-3</v>
      </c>
      <c r="Y20" s="91"/>
      <c r="Z20" s="91">
        <v>-26</v>
      </c>
      <c r="AA20" s="91">
        <v>-19</v>
      </c>
      <c r="AB20" s="90">
        <f t="shared" si="7"/>
        <v>-7</v>
      </c>
    </row>
    <row r="21" spans="1:28" x14ac:dyDescent="0.2">
      <c r="A21" s="19" t="s">
        <v>39</v>
      </c>
      <c r="B21" s="89">
        <f t="shared" si="0"/>
        <v>-83</v>
      </c>
      <c r="C21" s="89">
        <f t="shared" si="0"/>
        <v>-28</v>
      </c>
      <c r="D21" s="89">
        <f t="shared" si="1"/>
        <v>-55</v>
      </c>
      <c r="E21" s="91"/>
      <c r="F21" s="91">
        <v>-1</v>
      </c>
      <c r="G21" s="91">
        <v>1</v>
      </c>
      <c r="H21" s="90">
        <f t="shared" si="2"/>
        <v>-2</v>
      </c>
      <c r="I21" s="91"/>
      <c r="J21" s="91">
        <v>-32</v>
      </c>
      <c r="K21" s="91">
        <v>-20</v>
      </c>
      <c r="L21" s="90">
        <f t="shared" si="3"/>
        <v>-12</v>
      </c>
      <c r="M21" s="91"/>
      <c r="N21" s="91">
        <v>-12</v>
      </c>
      <c r="O21" s="91">
        <v>-6</v>
      </c>
      <c r="P21" s="90">
        <f t="shared" si="4"/>
        <v>-6</v>
      </c>
      <c r="Q21" s="91"/>
      <c r="R21" s="91">
        <v>-6</v>
      </c>
      <c r="S21" s="91">
        <v>10</v>
      </c>
      <c r="T21" s="90">
        <f t="shared" si="5"/>
        <v>-16</v>
      </c>
      <c r="U21" s="91"/>
      <c r="V21" s="91">
        <v>-35</v>
      </c>
      <c r="W21" s="91">
        <v>-20</v>
      </c>
      <c r="X21" s="90">
        <f t="shared" si="6"/>
        <v>-15</v>
      </c>
      <c r="Y21" s="91"/>
      <c r="Z21" s="91">
        <v>3</v>
      </c>
      <c r="AA21" s="91">
        <v>7</v>
      </c>
      <c r="AB21" s="90">
        <f t="shared" si="7"/>
        <v>-4</v>
      </c>
    </row>
    <row r="22" spans="1:28" x14ac:dyDescent="0.2">
      <c r="A22" s="18" t="s">
        <v>20</v>
      </c>
      <c r="B22" s="89">
        <f t="shared" si="0"/>
        <v>61</v>
      </c>
      <c r="C22" s="89">
        <f t="shared" si="0"/>
        <v>36</v>
      </c>
      <c r="D22" s="89">
        <f t="shared" si="1"/>
        <v>25</v>
      </c>
      <c r="F22" s="90">
        <v>0</v>
      </c>
      <c r="G22" s="90">
        <v>-9</v>
      </c>
      <c r="H22" s="90">
        <f t="shared" si="2"/>
        <v>9</v>
      </c>
      <c r="J22" s="90">
        <v>6</v>
      </c>
      <c r="K22" s="90">
        <v>8</v>
      </c>
      <c r="L22" s="90">
        <f t="shared" si="3"/>
        <v>-2</v>
      </c>
      <c r="N22" s="90">
        <v>17</v>
      </c>
      <c r="O22" s="90">
        <v>10</v>
      </c>
      <c r="P22" s="90">
        <f t="shared" si="4"/>
        <v>7</v>
      </c>
      <c r="R22" s="90">
        <v>-7</v>
      </c>
      <c r="S22" s="90">
        <v>-1</v>
      </c>
      <c r="T22" s="90">
        <f t="shared" si="5"/>
        <v>-6</v>
      </c>
      <c r="V22" s="90">
        <v>20</v>
      </c>
      <c r="W22" s="90">
        <v>13</v>
      </c>
      <c r="X22" s="90">
        <f t="shared" si="6"/>
        <v>7</v>
      </c>
      <c r="Z22" s="90">
        <v>25</v>
      </c>
      <c r="AA22" s="90">
        <v>15</v>
      </c>
      <c r="AB22" s="90">
        <f t="shared" si="7"/>
        <v>10</v>
      </c>
    </row>
    <row r="23" spans="1:28" x14ac:dyDescent="0.2">
      <c r="A23" s="19" t="s">
        <v>40</v>
      </c>
      <c r="B23" s="89">
        <f t="shared" si="0"/>
        <v>-36</v>
      </c>
      <c r="C23" s="89">
        <f t="shared" si="0"/>
        <v>-19</v>
      </c>
      <c r="D23" s="89">
        <f t="shared" si="1"/>
        <v>-17</v>
      </c>
      <c r="F23" s="89">
        <v>-12</v>
      </c>
      <c r="G23" s="89">
        <v>-7</v>
      </c>
      <c r="H23" s="90">
        <f t="shared" si="2"/>
        <v>-5</v>
      </c>
      <c r="J23" s="89">
        <v>-3</v>
      </c>
      <c r="K23" s="89">
        <v>2</v>
      </c>
      <c r="L23" s="90">
        <f t="shared" si="3"/>
        <v>-5</v>
      </c>
      <c r="N23" s="89">
        <v>-11</v>
      </c>
      <c r="O23" s="89">
        <v>-5</v>
      </c>
      <c r="P23" s="90">
        <f t="shared" si="4"/>
        <v>-6</v>
      </c>
      <c r="R23" s="89">
        <v>4</v>
      </c>
      <c r="S23" s="89">
        <v>1</v>
      </c>
      <c r="T23" s="90">
        <f t="shared" si="5"/>
        <v>3</v>
      </c>
      <c r="V23" s="89">
        <v>-13</v>
      </c>
      <c r="W23" s="89">
        <v>-4</v>
      </c>
      <c r="X23" s="90">
        <f t="shared" si="6"/>
        <v>-9</v>
      </c>
      <c r="Z23" s="89">
        <v>-1</v>
      </c>
      <c r="AA23" s="89">
        <v>-6</v>
      </c>
      <c r="AB23" s="90">
        <f t="shared" si="7"/>
        <v>5</v>
      </c>
    </row>
    <row r="24" spans="1:28" x14ac:dyDescent="0.2">
      <c r="A24" s="19" t="s">
        <v>21</v>
      </c>
      <c r="B24" s="89">
        <f t="shared" si="0"/>
        <v>289</v>
      </c>
      <c r="C24" s="89">
        <f t="shared" si="0"/>
        <v>154</v>
      </c>
      <c r="D24" s="89">
        <f t="shared" si="1"/>
        <v>135</v>
      </c>
      <c r="F24" s="89">
        <v>62</v>
      </c>
      <c r="G24" s="89">
        <v>37</v>
      </c>
      <c r="H24" s="90">
        <f t="shared" si="2"/>
        <v>25</v>
      </c>
      <c r="J24" s="89">
        <v>60</v>
      </c>
      <c r="K24" s="89">
        <v>32</v>
      </c>
      <c r="L24" s="90">
        <f t="shared" si="3"/>
        <v>28</v>
      </c>
      <c r="N24" s="89">
        <v>68</v>
      </c>
      <c r="O24" s="89">
        <v>16</v>
      </c>
      <c r="P24" s="90">
        <f t="shared" si="4"/>
        <v>52</v>
      </c>
      <c r="R24" s="89">
        <v>41</v>
      </c>
      <c r="S24" s="89">
        <v>30</v>
      </c>
      <c r="T24" s="90">
        <f t="shared" si="5"/>
        <v>11</v>
      </c>
      <c r="V24" s="89">
        <v>49</v>
      </c>
      <c r="W24" s="89">
        <v>32</v>
      </c>
      <c r="X24" s="90">
        <f t="shared" si="6"/>
        <v>17</v>
      </c>
      <c r="Z24" s="89">
        <v>9</v>
      </c>
      <c r="AA24" s="89">
        <v>7</v>
      </c>
      <c r="AB24" s="90">
        <f t="shared" si="7"/>
        <v>2</v>
      </c>
    </row>
    <row r="25" spans="1:28" x14ac:dyDescent="0.2">
      <c r="A25" s="19" t="s">
        <v>87</v>
      </c>
      <c r="B25" s="89">
        <f t="shared" si="0"/>
        <v>74</v>
      </c>
      <c r="C25" s="89">
        <f t="shared" si="0"/>
        <v>14</v>
      </c>
      <c r="D25" s="89">
        <f t="shared" si="1"/>
        <v>60</v>
      </c>
      <c r="F25" s="89">
        <v>10</v>
      </c>
      <c r="G25" s="89">
        <v>11</v>
      </c>
      <c r="H25" s="90">
        <f t="shared" si="2"/>
        <v>-1</v>
      </c>
      <c r="J25" s="89">
        <v>4</v>
      </c>
      <c r="K25" s="89">
        <v>-9</v>
      </c>
      <c r="L25" s="90">
        <f t="shared" si="3"/>
        <v>13</v>
      </c>
      <c r="N25" s="89">
        <v>1</v>
      </c>
      <c r="O25" s="89">
        <v>1</v>
      </c>
      <c r="P25" s="90">
        <f t="shared" si="4"/>
        <v>0</v>
      </c>
      <c r="R25" s="89">
        <v>8</v>
      </c>
      <c r="S25" s="89">
        <v>-5</v>
      </c>
      <c r="T25" s="90">
        <f t="shared" si="5"/>
        <v>13</v>
      </c>
      <c r="V25" s="89">
        <v>23</v>
      </c>
      <c r="W25" s="89">
        <v>8</v>
      </c>
      <c r="X25" s="90">
        <f t="shared" si="6"/>
        <v>15</v>
      </c>
      <c r="Z25" s="89">
        <v>28</v>
      </c>
      <c r="AA25" s="89">
        <v>8</v>
      </c>
      <c r="AB25" s="90">
        <f t="shared" si="7"/>
        <v>20</v>
      </c>
    </row>
    <row r="26" spans="1:28" x14ac:dyDescent="0.2">
      <c r="A26" s="19" t="s">
        <v>29</v>
      </c>
      <c r="B26" s="89">
        <f t="shared" si="0"/>
        <v>-32</v>
      </c>
      <c r="C26" s="89">
        <f t="shared" si="0"/>
        <v>-10</v>
      </c>
      <c r="D26" s="89">
        <f t="shared" si="1"/>
        <v>-22</v>
      </c>
      <c r="F26" s="89">
        <v>-12</v>
      </c>
      <c r="G26" s="89">
        <v>-2</v>
      </c>
      <c r="H26" s="90">
        <f t="shared" si="2"/>
        <v>-10</v>
      </c>
      <c r="J26" s="89">
        <v>-14</v>
      </c>
      <c r="K26" s="89">
        <v>-9</v>
      </c>
      <c r="L26" s="90">
        <f t="shared" si="3"/>
        <v>-5</v>
      </c>
      <c r="N26" s="89">
        <v>-6</v>
      </c>
      <c r="O26" s="89">
        <v>-8</v>
      </c>
      <c r="P26" s="90">
        <f t="shared" si="4"/>
        <v>2</v>
      </c>
      <c r="R26" s="89">
        <v>3</v>
      </c>
      <c r="S26" s="89">
        <v>-2</v>
      </c>
      <c r="T26" s="90">
        <f t="shared" si="5"/>
        <v>5</v>
      </c>
      <c r="V26" s="89">
        <v>1</v>
      </c>
      <c r="W26" s="89">
        <v>10</v>
      </c>
      <c r="X26" s="90">
        <f t="shared" si="6"/>
        <v>-9</v>
      </c>
      <c r="Z26" s="89">
        <v>-4</v>
      </c>
      <c r="AA26" s="89">
        <v>1</v>
      </c>
      <c r="AB26" s="90">
        <f t="shared" si="7"/>
        <v>-5</v>
      </c>
    </row>
    <row r="27" spans="1:28" x14ac:dyDescent="0.2">
      <c r="A27" s="19" t="s">
        <v>41</v>
      </c>
      <c r="B27" s="89">
        <f t="shared" si="0"/>
        <v>-13</v>
      </c>
      <c r="C27" s="89">
        <f t="shared" si="0"/>
        <v>6</v>
      </c>
      <c r="D27" s="89">
        <f t="shared" si="1"/>
        <v>-19</v>
      </c>
      <c r="F27" s="89">
        <v>0</v>
      </c>
      <c r="G27" s="89">
        <v>4</v>
      </c>
      <c r="H27" s="90">
        <f t="shared" si="2"/>
        <v>-4</v>
      </c>
      <c r="J27" s="89">
        <v>-3</v>
      </c>
      <c r="K27" s="89">
        <v>-7</v>
      </c>
      <c r="L27" s="90">
        <f t="shared" si="3"/>
        <v>4</v>
      </c>
      <c r="N27" s="89">
        <v>-14</v>
      </c>
      <c r="O27" s="89">
        <v>2</v>
      </c>
      <c r="P27" s="90">
        <f t="shared" si="4"/>
        <v>-16</v>
      </c>
      <c r="R27" s="89">
        <v>3</v>
      </c>
      <c r="S27" s="89">
        <v>3</v>
      </c>
      <c r="T27" s="90">
        <f t="shared" si="5"/>
        <v>0</v>
      </c>
      <c r="V27" s="89">
        <v>0</v>
      </c>
      <c r="W27" s="89">
        <v>3</v>
      </c>
      <c r="X27" s="90">
        <f t="shared" si="6"/>
        <v>-3</v>
      </c>
      <c r="Z27" s="89">
        <v>1</v>
      </c>
      <c r="AA27" s="89">
        <v>1</v>
      </c>
      <c r="AB27" s="90">
        <f t="shared" si="7"/>
        <v>0</v>
      </c>
    </row>
    <row r="28" spans="1:28" x14ac:dyDescent="0.2">
      <c r="A28" s="19" t="s">
        <v>42</v>
      </c>
      <c r="B28" s="89">
        <f t="shared" si="0"/>
        <v>-49</v>
      </c>
      <c r="C28" s="89">
        <f t="shared" si="0"/>
        <v>-6</v>
      </c>
      <c r="D28" s="89">
        <f t="shared" si="1"/>
        <v>-43</v>
      </c>
      <c r="F28" s="89">
        <v>-25</v>
      </c>
      <c r="G28" s="89">
        <v>-10</v>
      </c>
      <c r="H28" s="90">
        <f t="shared" si="2"/>
        <v>-15</v>
      </c>
      <c r="J28" s="89">
        <v>-26</v>
      </c>
      <c r="K28" s="89">
        <v>-3</v>
      </c>
      <c r="L28" s="90">
        <f t="shared" si="3"/>
        <v>-23</v>
      </c>
      <c r="N28" s="89">
        <v>15</v>
      </c>
      <c r="O28" s="89">
        <v>8</v>
      </c>
      <c r="P28" s="90">
        <f t="shared" si="4"/>
        <v>7</v>
      </c>
      <c r="R28" s="89">
        <v>-6</v>
      </c>
      <c r="S28" s="89">
        <v>-4</v>
      </c>
      <c r="T28" s="90">
        <f t="shared" si="5"/>
        <v>-2</v>
      </c>
      <c r="V28" s="89">
        <v>-10</v>
      </c>
      <c r="W28" s="89">
        <v>3</v>
      </c>
      <c r="X28" s="90">
        <f t="shared" si="6"/>
        <v>-13</v>
      </c>
      <c r="Z28" s="89">
        <v>3</v>
      </c>
      <c r="AA28" s="89">
        <v>0</v>
      </c>
      <c r="AB28" s="90">
        <f t="shared" si="7"/>
        <v>3</v>
      </c>
    </row>
    <row r="29" spans="1:28" x14ac:dyDescent="0.2">
      <c r="A29" s="19" t="s">
        <v>30</v>
      </c>
      <c r="B29" s="89">
        <f t="shared" si="0"/>
        <v>71</v>
      </c>
      <c r="C29" s="89">
        <f t="shared" si="0"/>
        <v>49</v>
      </c>
      <c r="D29" s="89">
        <f t="shared" si="1"/>
        <v>22</v>
      </c>
      <c r="F29" s="89">
        <v>9</v>
      </c>
      <c r="G29" s="89">
        <v>7</v>
      </c>
      <c r="H29" s="90">
        <f t="shared" si="2"/>
        <v>2</v>
      </c>
      <c r="J29" s="89">
        <v>18</v>
      </c>
      <c r="K29" s="89">
        <v>9</v>
      </c>
      <c r="L29" s="90">
        <f t="shared" si="3"/>
        <v>9</v>
      </c>
      <c r="N29" s="89">
        <v>20</v>
      </c>
      <c r="O29" s="89">
        <v>16</v>
      </c>
      <c r="P29" s="90">
        <f t="shared" si="4"/>
        <v>4</v>
      </c>
      <c r="R29" s="89">
        <v>8</v>
      </c>
      <c r="S29" s="89">
        <v>10</v>
      </c>
      <c r="T29" s="90">
        <f t="shared" si="5"/>
        <v>-2</v>
      </c>
      <c r="V29" s="89">
        <v>11</v>
      </c>
      <c r="W29" s="89">
        <v>0</v>
      </c>
      <c r="X29" s="90">
        <f t="shared" si="6"/>
        <v>11</v>
      </c>
      <c r="Z29" s="89">
        <v>5</v>
      </c>
      <c r="AA29" s="89">
        <v>7</v>
      </c>
      <c r="AB29" s="90">
        <f t="shared" si="7"/>
        <v>-2</v>
      </c>
    </row>
    <row r="30" spans="1:28" x14ac:dyDescent="0.2">
      <c r="A30" s="19" t="s">
        <v>31</v>
      </c>
      <c r="B30" s="89">
        <f t="shared" si="0"/>
        <v>-36</v>
      </c>
      <c r="C30" s="89">
        <f t="shared" si="0"/>
        <v>9</v>
      </c>
      <c r="D30" s="89">
        <f t="shared" si="1"/>
        <v>-45</v>
      </c>
      <c r="F30" s="89">
        <v>2</v>
      </c>
      <c r="G30" s="89">
        <v>-2</v>
      </c>
      <c r="H30" s="90">
        <f t="shared" si="2"/>
        <v>4</v>
      </c>
      <c r="J30" s="89">
        <v>2</v>
      </c>
      <c r="K30" s="89">
        <v>10</v>
      </c>
      <c r="L30" s="90">
        <f t="shared" si="3"/>
        <v>-8</v>
      </c>
      <c r="N30" s="89">
        <v>-23</v>
      </c>
      <c r="O30" s="89">
        <v>-12</v>
      </c>
      <c r="P30" s="90">
        <f t="shared" si="4"/>
        <v>-11</v>
      </c>
      <c r="R30" s="89">
        <v>4</v>
      </c>
      <c r="S30" s="89">
        <v>8</v>
      </c>
      <c r="T30" s="90">
        <f t="shared" si="5"/>
        <v>-4</v>
      </c>
      <c r="V30" s="89">
        <v>-13</v>
      </c>
      <c r="W30" s="89">
        <v>8</v>
      </c>
      <c r="X30" s="90">
        <f t="shared" si="6"/>
        <v>-21</v>
      </c>
      <c r="Z30" s="89">
        <v>-8</v>
      </c>
      <c r="AA30" s="89">
        <v>-3</v>
      </c>
      <c r="AB30" s="90">
        <f t="shared" si="7"/>
        <v>-5</v>
      </c>
    </row>
    <row r="31" spans="1:28" x14ac:dyDescent="0.2">
      <c r="A31" s="19" t="s">
        <v>32</v>
      </c>
      <c r="B31" s="89">
        <f t="shared" si="0"/>
        <v>-60</v>
      </c>
      <c r="C31" s="89">
        <f t="shared" si="0"/>
        <v>-11</v>
      </c>
      <c r="D31" s="89">
        <f t="shared" si="1"/>
        <v>-49</v>
      </c>
      <c r="F31" s="89">
        <v>-7</v>
      </c>
      <c r="G31" s="89">
        <v>-2</v>
      </c>
      <c r="H31" s="90">
        <f t="shared" si="2"/>
        <v>-5</v>
      </c>
      <c r="J31" s="89">
        <v>-5</v>
      </c>
      <c r="K31" s="89">
        <v>1</v>
      </c>
      <c r="L31" s="90">
        <f t="shared" si="3"/>
        <v>-6</v>
      </c>
      <c r="N31" s="89">
        <v>-12</v>
      </c>
      <c r="O31" s="89">
        <v>-4</v>
      </c>
      <c r="P31" s="90">
        <f t="shared" si="4"/>
        <v>-8</v>
      </c>
      <c r="R31" s="89">
        <v>-13</v>
      </c>
      <c r="S31" s="89">
        <v>-3</v>
      </c>
      <c r="T31" s="90">
        <f t="shared" si="5"/>
        <v>-10</v>
      </c>
      <c r="V31" s="89">
        <v>-11</v>
      </c>
      <c r="W31" s="89">
        <v>-1</v>
      </c>
      <c r="X31" s="90">
        <f t="shared" si="6"/>
        <v>-10</v>
      </c>
      <c r="Z31" s="89">
        <v>-12</v>
      </c>
      <c r="AA31" s="89">
        <v>-2</v>
      </c>
      <c r="AB31" s="90">
        <f t="shared" si="7"/>
        <v>-10</v>
      </c>
    </row>
    <row r="32" spans="1:28" x14ac:dyDescent="0.2">
      <c r="A32" s="19" t="s">
        <v>54</v>
      </c>
      <c r="B32" s="89">
        <f t="shared" si="0"/>
        <v>-55</v>
      </c>
      <c r="C32" s="89">
        <f t="shared" si="0"/>
        <v>-42</v>
      </c>
      <c r="D32" s="89">
        <f t="shared" si="1"/>
        <v>-13</v>
      </c>
      <c r="F32" s="89">
        <v>-43</v>
      </c>
      <c r="G32" s="89">
        <v>-28</v>
      </c>
      <c r="H32" s="90">
        <f t="shared" si="2"/>
        <v>-15</v>
      </c>
      <c r="J32" s="89">
        <v>-12</v>
      </c>
      <c r="K32" s="89">
        <v>-15</v>
      </c>
      <c r="L32" s="90">
        <f t="shared" si="3"/>
        <v>3</v>
      </c>
      <c r="N32" s="89">
        <v>16</v>
      </c>
      <c r="O32" s="89">
        <v>7</v>
      </c>
      <c r="P32" s="90">
        <f t="shared" si="4"/>
        <v>9</v>
      </c>
      <c r="R32" s="89">
        <v>-17</v>
      </c>
      <c r="S32" s="89">
        <v>-7</v>
      </c>
      <c r="T32" s="90">
        <f t="shared" si="5"/>
        <v>-10</v>
      </c>
      <c r="V32" s="89">
        <v>12</v>
      </c>
      <c r="W32" s="89">
        <v>6</v>
      </c>
      <c r="X32" s="90">
        <f t="shared" si="6"/>
        <v>6</v>
      </c>
      <c r="Z32" s="89">
        <v>-11</v>
      </c>
      <c r="AA32" s="89">
        <v>-5</v>
      </c>
      <c r="AB32" s="90">
        <f t="shared" si="7"/>
        <v>-6</v>
      </c>
    </row>
    <row r="33" spans="1:28" x14ac:dyDescent="0.2">
      <c r="A33" s="19" t="s">
        <v>43</v>
      </c>
      <c r="B33" s="89">
        <f t="shared" si="0"/>
        <v>-34</v>
      </c>
      <c r="C33" s="89">
        <f t="shared" si="0"/>
        <v>-23</v>
      </c>
      <c r="D33" s="89">
        <f t="shared" si="1"/>
        <v>-11</v>
      </c>
      <c r="F33" s="89">
        <v>-17</v>
      </c>
      <c r="G33" s="89">
        <v>-11</v>
      </c>
      <c r="H33" s="90">
        <f t="shared" si="2"/>
        <v>-6</v>
      </c>
      <c r="J33" s="89">
        <v>-15</v>
      </c>
      <c r="K33" s="89">
        <v>-16</v>
      </c>
      <c r="L33" s="90">
        <f t="shared" si="3"/>
        <v>1</v>
      </c>
      <c r="N33" s="89">
        <v>10</v>
      </c>
      <c r="O33" s="89">
        <v>14</v>
      </c>
      <c r="P33" s="90">
        <f t="shared" si="4"/>
        <v>-4</v>
      </c>
      <c r="R33" s="89">
        <v>-14</v>
      </c>
      <c r="S33" s="89">
        <v>-5</v>
      </c>
      <c r="T33" s="90">
        <f t="shared" si="5"/>
        <v>-9</v>
      </c>
      <c r="V33" s="89">
        <v>3</v>
      </c>
      <c r="W33" s="89">
        <v>-9</v>
      </c>
      <c r="X33" s="90">
        <f t="shared" si="6"/>
        <v>12</v>
      </c>
      <c r="Z33" s="89">
        <v>-1</v>
      </c>
      <c r="AA33" s="89">
        <v>4</v>
      </c>
      <c r="AB33" s="90">
        <f t="shared" si="7"/>
        <v>-5</v>
      </c>
    </row>
    <row r="34" spans="1:28" x14ac:dyDescent="0.2">
      <c r="A34" s="19" t="s">
        <v>44</v>
      </c>
      <c r="B34" s="89">
        <f t="shared" si="0"/>
        <v>-45</v>
      </c>
      <c r="C34" s="89">
        <f t="shared" si="0"/>
        <v>-46</v>
      </c>
      <c r="D34" s="89">
        <f t="shared" si="1"/>
        <v>1</v>
      </c>
      <c r="F34" s="89">
        <v>-9</v>
      </c>
      <c r="G34" s="89">
        <v>-14</v>
      </c>
      <c r="H34" s="90">
        <f t="shared" si="2"/>
        <v>5</v>
      </c>
      <c r="J34" s="89">
        <v>-3</v>
      </c>
      <c r="K34" s="89">
        <v>-5</v>
      </c>
      <c r="L34" s="90">
        <f t="shared" si="3"/>
        <v>2</v>
      </c>
      <c r="N34" s="89">
        <v>-10</v>
      </c>
      <c r="O34" s="89">
        <v>-8</v>
      </c>
      <c r="P34" s="90">
        <f t="shared" si="4"/>
        <v>-2</v>
      </c>
      <c r="R34" s="89">
        <v>-7</v>
      </c>
      <c r="S34" s="89">
        <v>-6</v>
      </c>
      <c r="T34" s="90">
        <f t="shared" si="5"/>
        <v>-1</v>
      </c>
      <c r="V34" s="89">
        <v>-10</v>
      </c>
      <c r="W34" s="89">
        <v>-2</v>
      </c>
      <c r="X34" s="90">
        <f t="shared" si="6"/>
        <v>-8</v>
      </c>
      <c r="Z34" s="89">
        <v>-6</v>
      </c>
      <c r="AA34" s="89">
        <v>-11</v>
      </c>
      <c r="AB34" s="90">
        <f t="shared" si="7"/>
        <v>5</v>
      </c>
    </row>
    <row r="35" spans="1:28" x14ac:dyDescent="0.2">
      <c r="A35" s="19" t="s">
        <v>45</v>
      </c>
      <c r="B35" s="89">
        <f t="shared" si="0"/>
        <v>-191</v>
      </c>
      <c r="C35" s="89">
        <f t="shared" si="0"/>
        <v>-117</v>
      </c>
      <c r="D35" s="89">
        <f t="shared" si="1"/>
        <v>-74</v>
      </c>
      <c r="F35" s="89">
        <v>-61</v>
      </c>
      <c r="G35" s="89">
        <v>-33</v>
      </c>
      <c r="H35" s="90">
        <f t="shared" si="2"/>
        <v>-28</v>
      </c>
      <c r="J35" s="89">
        <v>-47</v>
      </c>
      <c r="K35" s="89">
        <v>-25</v>
      </c>
      <c r="L35" s="90">
        <f t="shared" si="3"/>
        <v>-22</v>
      </c>
      <c r="N35" s="89">
        <v>-18</v>
      </c>
      <c r="O35" s="89">
        <v>-11</v>
      </c>
      <c r="P35" s="90">
        <f t="shared" si="4"/>
        <v>-7</v>
      </c>
      <c r="R35" s="89">
        <v>-42</v>
      </c>
      <c r="S35" s="89">
        <v>-33</v>
      </c>
      <c r="T35" s="90">
        <f t="shared" si="5"/>
        <v>-9</v>
      </c>
      <c r="V35" s="89">
        <v>-18</v>
      </c>
      <c r="W35" s="89">
        <v>-11</v>
      </c>
      <c r="X35" s="90">
        <f t="shared" si="6"/>
        <v>-7</v>
      </c>
      <c r="Z35" s="89">
        <v>-5</v>
      </c>
      <c r="AA35" s="89">
        <v>-4</v>
      </c>
      <c r="AB35" s="90">
        <f t="shared" si="7"/>
        <v>-1</v>
      </c>
    </row>
    <row r="36" spans="1:28" x14ac:dyDescent="0.2">
      <c r="A36" s="19" t="s">
        <v>46</v>
      </c>
      <c r="B36" s="89">
        <f t="shared" si="0"/>
        <v>0</v>
      </c>
      <c r="C36" s="89">
        <f t="shared" si="0"/>
        <v>-41</v>
      </c>
      <c r="D36" s="89">
        <f t="shared" si="1"/>
        <v>41</v>
      </c>
      <c r="F36" s="89">
        <v>-12</v>
      </c>
      <c r="G36" s="89">
        <v>-7</v>
      </c>
      <c r="H36" s="90">
        <f t="shared" si="2"/>
        <v>-5</v>
      </c>
      <c r="J36" s="89">
        <v>-11</v>
      </c>
      <c r="K36" s="89">
        <v>3</v>
      </c>
      <c r="L36" s="90">
        <f t="shared" si="3"/>
        <v>-14</v>
      </c>
      <c r="N36" s="89">
        <v>-48</v>
      </c>
      <c r="O36" s="89">
        <v>-25</v>
      </c>
      <c r="P36" s="90">
        <f t="shared" si="4"/>
        <v>-23</v>
      </c>
      <c r="R36" s="89">
        <v>24</v>
      </c>
      <c r="S36" s="89">
        <v>6</v>
      </c>
      <c r="T36" s="90">
        <f t="shared" si="5"/>
        <v>18</v>
      </c>
      <c r="V36" s="89">
        <v>10</v>
      </c>
      <c r="W36" s="89">
        <v>3</v>
      </c>
      <c r="X36" s="90">
        <f t="shared" si="6"/>
        <v>7</v>
      </c>
      <c r="Z36" s="89">
        <v>37</v>
      </c>
      <c r="AA36" s="89">
        <v>-21</v>
      </c>
      <c r="AB36" s="90">
        <f t="shared" si="7"/>
        <v>58</v>
      </c>
    </row>
    <row r="37" spans="1:28" ht="13.5" thickBot="1" x14ac:dyDescent="0.25">
      <c r="A37" s="19" t="s">
        <v>47</v>
      </c>
      <c r="B37" s="89">
        <f t="shared" si="0"/>
        <v>33</v>
      </c>
      <c r="C37" s="89">
        <f t="shared" si="0"/>
        <v>24</v>
      </c>
      <c r="D37" s="89">
        <f t="shared" si="1"/>
        <v>9</v>
      </c>
      <c r="F37" s="89">
        <v>6</v>
      </c>
      <c r="G37" s="89">
        <v>2</v>
      </c>
      <c r="H37" s="90">
        <f t="shared" si="2"/>
        <v>4</v>
      </c>
      <c r="J37" s="89">
        <v>7</v>
      </c>
      <c r="K37" s="89">
        <v>-1</v>
      </c>
      <c r="L37" s="90">
        <f t="shared" si="3"/>
        <v>8</v>
      </c>
      <c r="N37" s="89">
        <v>-2</v>
      </c>
      <c r="O37" s="89">
        <v>-2</v>
      </c>
      <c r="P37" s="90">
        <f t="shared" si="4"/>
        <v>0</v>
      </c>
      <c r="R37" s="89">
        <v>3</v>
      </c>
      <c r="S37" s="89">
        <v>11</v>
      </c>
      <c r="T37" s="90">
        <f t="shared" si="5"/>
        <v>-8</v>
      </c>
      <c r="V37" s="89">
        <v>11</v>
      </c>
      <c r="W37" s="89">
        <v>7</v>
      </c>
      <c r="X37" s="90">
        <f t="shared" si="6"/>
        <v>4</v>
      </c>
      <c r="Z37" s="89">
        <v>8</v>
      </c>
      <c r="AA37" s="89">
        <v>7</v>
      </c>
      <c r="AB37" s="90">
        <f t="shared" si="7"/>
        <v>1</v>
      </c>
    </row>
    <row r="38" spans="1:28" ht="15" customHeight="1" x14ac:dyDescent="0.2">
      <c r="A38" s="132" t="s">
        <v>242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37">
    <cfRule type="cellIs" dxfId="191" priority="12" operator="equal">
      <formula>0</formula>
    </cfRule>
  </conditionalFormatting>
  <conditionalFormatting sqref="E11:K11 M11:O22 U11:W22 Y11:AA22 E12:G22 I12:K22 H12:H37">
    <cfRule type="cellIs" dxfId="190" priority="20" operator="equal">
      <formula>0</formula>
    </cfRule>
  </conditionalFormatting>
  <conditionalFormatting sqref="E9:P10">
    <cfRule type="cellIs" dxfId="189" priority="9" operator="equal">
      <formula>0</formula>
    </cfRule>
  </conditionalFormatting>
  <conditionalFormatting sqref="L11:L37">
    <cfRule type="cellIs" dxfId="188" priority="5" operator="equal">
      <formula>0</formula>
    </cfRule>
  </conditionalFormatting>
  <conditionalFormatting sqref="P11:P37">
    <cfRule type="cellIs" dxfId="187" priority="4" operator="equal">
      <formula>0</formula>
    </cfRule>
  </conditionalFormatting>
  <conditionalFormatting sqref="Q9:Q17">
    <cfRule type="cellIs" dxfId="186" priority="17" operator="equal">
      <formula>0</formula>
    </cfRule>
  </conditionalFormatting>
  <conditionalFormatting sqref="Q17:S22">
    <cfRule type="cellIs" dxfId="185" priority="15" operator="equal">
      <formula>0</formula>
    </cfRule>
  </conditionalFormatting>
  <conditionalFormatting sqref="R11:S16">
    <cfRule type="cellIs" dxfId="184" priority="14" operator="equal">
      <formula>0</formula>
    </cfRule>
  </conditionalFormatting>
  <conditionalFormatting sqref="R9:AB10">
    <cfRule type="cellIs" dxfId="183" priority="6" operator="equal">
      <formula>0</formula>
    </cfRule>
  </conditionalFormatting>
  <conditionalFormatting sqref="T11:T37">
    <cfRule type="cellIs" dxfId="182" priority="3" operator="equal">
      <formula>0</formula>
    </cfRule>
  </conditionalFormatting>
  <conditionalFormatting sqref="X11:X37">
    <cfRule type="cellIs" dxfId="181" priority="2" operator="equal">
      <formula>0</formula>
    </cfRule>
  </conditionalFormatting>
  <conditionalFormatting sqref="AB11:AB37">
    <cfRule type="cellIs" dxfId="180" priority="1" operator="equal">
      <formula>0</formula>
    </cfRule>
  </conditionalFormatting>
  <hyperlinks>
    <hyperlink ref="AC2" location="Contenido!A1" display="Contenido" xr:uid="{00000000-0004-0000-14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59999389629810485"/>
    <pageSetUpPr fitToPage="1"/>
  </sheetPr>
  <dimension ref="A1:AC7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182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180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112</v>
      </c>
      <c r="G6" s="173"/>
      <c r="H6" s="173"/>
      <c r="I6" s="124"/>
      <c r="J6" s="173" t="s">
        <v>113</v>
      </c>
      <c r="K6" s="173"/>
      <c r="L6" s="173"/>
      <c r="M6" s="124"/>
      <c r="N6" s="173" t="s">
        <v>114</v>
      </c>
      <c r="O6" s="173"/>
      <c r="P6" s="173"/>
      <c r="Q6" s="124"/>
      <c r="R6" s="173" t="s">
        <v>115</v>
      </c>
      <c r="S6" s="173"/>
      <c r="T6" s="173"/>
      <c r="U6" s="124"/>
      <c r="V6" s="173" t="s">
        <v>116</v>
      </c>
      <c r="W6" s="173"/>
      <c r="X6" s="173"/>
      <c r="Y6" s="124"/>
      <c r="Z6" s="173" t="s">
        <v>117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116">
        <f>+'15'!B9/'16'!B45*100</f>
        <v>0.15661669505144091</v>
      </c>
      <c r="C9" s="116">
        <f>+'15'!C9/'16'!C45*100</f>
        <v>0.13347022587268995</v>
      </c>
      <c r="D9" s="116">
        <f>+'15'!D9/'16'!D45*100</f>
        <v>0.18116749083025202</v>
      </c>
      <c r="E9" s="96"/>
      <c r="F9" s="116">
        <f>+'15'!F9/'16'!F45*100</f>
        <v>-7.4558474036564709E-2</v>
      </c>
      <c r="G9" s="116">
        <f>+'15'!G9/'16'!G45*100</f>
        <v>-0.197220705139875</v>
      </c>
      <c r="H9" s="116">
        <f>+'15'!H9/'16'!H45*100</f>
        <v>5.4103943222685469E-2</v>
      </c>
      <c r="I9" s="96"/>
      <c r="J9" s="116">
        <f>+'15'!J9/'16'!J45*100</f>
        <v>0.16259164953830108</v>
      </c>
      <c r="K9" s="116">
        <f>+'15'!K9/'16'!K45*100</f>
        <v>0.26792093355560848</v>
      </c>
      <c r="L9" s="116">
        <f>+'15'!L9/'16'!L45*100</f>
        <v>5.062970698057085E-2</v>
      </c>
      <c r="M9" s="96"/>
      <c r="N9" s="116">
        <f>+'15'!N9/'16'!N45*100</f>
        <v>0.28532625624540553</v>
      </c>
      <c r="O9" s="116">
        <f>+'15'!O9/'16'!O45*100</f>
        <v>0.19262255610131945</v>
      </c>
      <c r="P9" s="116">
        <f>+'15'!P9/'16'!P45*100</f>
        <v>0.38474449350582279</v>
      </c>
      <c r="Q9" s="96"/>
      <c r="R9" s="116">
        <f>+'15'!R9/'16'!R45*100</f>
        <v>0.14847500901950988</v>
      </c>
      <c r="S9" s="116">
        <f>+'15'!S9/'16'!S45*100</f>
        <v>0.2031144211238998</v>
      </c>
      <c r="T9" s="116">
        <f>+'15'!T9/'16'!T45*100</f>
        <v>9.1061722773967735E-2</v>
      </c>
      <c r="U9" s="96"/>
      <c r="V9" s="116">
        <f>+'15'!V9/'16'!V45*100</f>
        <v>0.11845321098166224</v>
      </c>
      <c r="W9" s="116">
        <f>+'15'!W9/'16'!W45*100</f>
        <v>0.19737605944502495</v>
      </c>
      <c r="X9" s="116">
        <f>+'15'!X9/'16'!X45*100</f>
        <v>3.41180484476288E-2</v>
      </c>
      <c r="Y9" s="96"/>
      <c r="Z9" s="116">
        <f>+'15'!Z9/'16'!Z45*100</f>
        <v>0.26435491493383745</v>
      </c>
      <c r="AA9" s="116">
        <f>+'15'!AA9/'16'!AA45*100</f>
        <v>0.1091295482611068</v>
      </c>
      <c r="AB9" s="116">
        <f>+'15'!AB9/'16'!AB45*100</f>
        <v>0.42868869903621049</v>
      </c>
      <c r="AC9" s="44"/>
    </row>
    <row r="10" spans="1:29" x14ac:dyDescent="0.2">
      <c r="A10" s="21"/>
      <c r="E10" s="90"/>
      <c r="I10" s="90"/>
      <c r="M10" s="90"/>
      <c r="Q10" s="90"/>
      <c r="U10" s="90"/>
      <c r="Y10" s="90"/>
    </row>
    <row r="11" spans="1:29" x14ac:dyDescent="0.2">
      <c r="A11" s="19" t="s">
        <v>27</v>
      </c>
      <c r="B11" s="117">
        <f>+'15'!B11/'16'!B47*100</f>
        <v>1.2451328569594797</v>
      </c>
      <c r="C11" s="117">
        <f>+'15'!C11/'16'!C47*100</f>
        <v>1.0836693548387097</v>
      </c>
      <c r="D11" s="117">
        <f>+'15'!D11/'16'!D47*100</f>
        <v>1.4127496293712394</v>
      </c>
      <c r="E11" s="90"/>
      <c r="F11" s="117">
        <f>+'15'!F11/'16'!F47*100</f>
        <v>1.4273719563392109</v>
      </c>
      <c r="G11" s="117">
        <f>+'15'!G11/'16'!G47*100</f>
        <v>0.85034013605442182</v>
      </c>
      <c r="H11" s="117">
        <f>+'15'!H11/'16'!H47*100</f>
        <v>1.9900497512437811</v>
      </c>
      <c r="I11" s="90"/>
      <c r="J11" s="117">
        <f>+'15'!J11/'16'!J47*100</f>
        <v>0.85584380850494779</v>
      </c>
      <c r="K11" s="117">
        <f>+'15'!K11/'16'!K47*100</f>
        <v>1.0136847440446022</v>
      </c>
      <c r="L11" s="117">
        <f>+'15'!L11/'16'!L47*100</f>
        <v>0.67950169875424693</v>
      </c>
      <c r="M11" s="90"/>
      <c r="N11" s="117">
        <f>+'15'!N11/'16'!N47*100</f>
        <v>1.9535489472541783</v>
      </c>
      <c r="O11" s="117">
        <f>+'15'!O11/'16'!O47*100</f>
        <v>1.2089810017271159</v>
      </c>
      <c r="P11" s="117">
        <f>+'15'!P11/'16'!P47*100</f>
        <v>2.7062418158009605</v>
      </c>
      <c r="Q11" s="90"/>
      <c r="R11" s="117">
        <f>+'15'!R11/'16'!R47*100</f>
        <v>0.75051759834368525</v>
      </c>
      <c r="S11" s="117">
        <f>+'15'!S11/'16'!S47*100</f>
        <v>0.61318344404701075</v>
      </c>
      <c r="T11" s="117">
        <f>+'15'!T11/'16'!T47*100</f>
        <v>0.89145254326166745</v>
      </c>
      <c r="U11" s="90"/>
      <c r="V11" s="117">
        <f>+'15'!V11/'16'!V47*100</f>
        <v>0.86253369272237201</v>
      </c>
      <c r="W11" s="117">
        <f>+'15'!W11/'16'!W47*100</f>
        <v>1.7717561229807191</v>
      </c>
      <c r="X11" s="117">
        <f>+'15'!X11/'16'!X47*100</f>
        <v>-0.11166945840312675</v>
      </c>
      <c r="Y11" s="90"/>
      <c r="Z11" s="117">
        <f>+'15'!Z11/'16'!Z47*100</f>
        <v>1.4698298091799895</v>
      </c>
      <c r="AA11" s="117">
        <f>+'15'!AA11/'16'!AA47*100</f>
        <v>1.0126582278481013</v>
      </c>
      <c r="AB11" s="117">
        <f>+'15'!AB11/'16'!AB47*100</f>
        <v>1.9442984760903836</v>
      </c>
    </row>
    <row r="12" spans="1:29" x14ac:dyDescent="0.2">
      <c r="A12" s="19" t="s">
        <v>33</v>
      </c>
      <c r="B12" s="117">
        <f>+'15'!B12/'16'!B48*100</f>
        <v>0.98821349529054514</v>
      </c>
      <c r="C12" s="117">
        <f>+'15'!C12/'16'!C48*100</f>
        <v>0.87781253153062255</v>
      </c>
      <c r="D12" s="117">
        <f>+'15'!D12/'16'!D48*100</f>
        <v>1.1031729354906494</v>
      </c>
      <c r="E12" s="90"/>
      <c r="F12" s="117">
        <f>+'15'!F12/'16'!F48*100</f>
        <v>0.92118730808597749</v>
      </c>
      <c r="G12" s="117">
        <f>+'15'!G12/'16'!G48*100</f>
        <v>1.4093959731543624</v>
      </c>
      <c r="H12" s="117">
        <f>+'15'!H12/'16'!H48*100</f>
        <v>0.41637751561415681</v>
      </c>
      <c r="I12" s="90"/>
      <c r="J12" s="117">
        <f>+'15'!J12/'16'!J48*100</f>
        <v>0.4414261460101867</v>
      </c>
      <c r="K12" s="117">
        <f>+'15'!K12/'16'!K48*100</f>
        <v>6.5231572080887146E-2</v>
      </c>
      <c r="L12" s="117">
        <f>+'15'!L12/'16'!L48*100</f>
        <v>0.84985835694051004</v>
      </c>
      <c r="M12" s="90"/>
      <c r="N12" s="117">
        <f>+'15'!N12/'16'!N48*100</f>
        <v>1.0858324715615306</v>
      </c>
      <c r="O12" s="117">
        <f>+'15'!O12/'16'!O48*100</f>
        <v>1.0670731707317074</v>
      </c>
      <c r="P12" s="117">
        <f>+'15'!P12/'16'!P48*100</f>
        <v>1.1052631578947367</v>
      </c>
      <c r="Q12" s="90"/>
      <c r="R12" s="117">
        <f>+'15'!R12/'16'!R48*100</f>
        <v>1.8468059339993945</v>
      </c>
      <c r="S12" s="117">
        <f>+'15'!S12/'16'!S48*100</f>
        <v>1.0191846522781776</v>
      </c>
      <c r="T12" s="117">
        <f>+'15'!T12/'16'!T48*100</f>
        <v>2.691131498470948</v>
      </c>
      <c r="U12" s="90"/>
      <c r="V12" s="117">
        <f>+'15'!V12/'16'!V48*100</f>
        <v>0.40714062010648294</v>
      </c>
      <c r="W12" s="117">
        <f>+'15'!W12/'16'!W48*100</f>
        <v>0.37014188772362738</v>
      </c>
      <c r="X12" s="117">
        <f>+'15'!X12/'16'!X48*100</f>
        <v>0.44529262086513993</v>
      </c>
      <c r="Y12" s="90"/>
      <c r="Z12" s="117">
        <f>+'15'!Z12/'16'!Z48*100</f>
        <v>1.1288805268109126</v>
      </c>
      <c r="AA12" s="117">
        <f>+'15'!AA12/'16'!AA48*100</f>
        <v>1.2875536480686696</v>
      </c>
      <c r="AB12" s="117">
        <f>+'15'!AB12/'16'!AB48*100</f>
        <v>0.96277278562259316</v>
      </c>
    </row>
    <row r="13" spans="1:29" x14ac:dyDescent="0.2">
      <c r="A13" s="19" t="s">
        <v>19</v>
      </c>
      <c r="B13" s="117">
        <f>+'15'!B13/'16'!B49*100</f>
        <v>1.0445577029822879</v>
      </c>
      <c r="C13" s="117">
        <f>+'15'!C13/'16'!C49*100</f>
        <v>1.0953858084528887</v>
      </c>
      <c r="D13" s="117">
        <f>+'15'!D13/'16'!D49*100</f>
        <v>0.98936954004841593</v>
      </c>
      <c r="E13" s="90"/>
      <c r="F13" s="117">
        <f>+'15'!F13/'16'!F49*100</f>
        <v>1.3324450366422385</v>
      </c>
      <c r="G13" s="117">
        <f>+'15'!G13/'16'!G49*100</f>
        <v>0.2526847757422615</v>
      </c>
      <c r="H13" s="117">
        <f>+'15'!H13/'16'!H49*100</f>
        <v>2.536997885835095</v>
      </c>
      <c r="I13" s="90"/>
      <c r="J13" s="117">
        <f>+'15'!J13/'16'!J49*100</f>
        <v>1.8233259981138006</v>
      </c>
      <c r="K13" s="117">
        <f>+'15'!K13/'16'!K49*100</f>
        <v>2.9859841560024374</v>
      </c>
      <c r="L13" s="117">
        <f>+'15'!L13/'16'!L49*100</f>
        <v>0.58441558441558439</v>
      </c>
      <c r="M13" s="90"/>
      <c r="N13" s="117">
        <f>+'15'!N13/'16'!N49*100</f>
        <v>1.6480730223123734</v>
      </c>
      <c r="O13" s="117">
        <f>+'15'!O13/'16'!O49*100</f>
        <v>1.8615751789976134</v>
      </c>
      <c r="P13" s="117">
        <f>+'15'!P13/'16'!P49*100</f>
        <v>1.4061654948620876</v>
      </c>
      <c r="Q13" s="90"/>
      <c r="R13" s="117">
        <f>+'15'!R13/'16'!R49*100</f>
        <v>1.0239906377998831</v>
      </c>
      <c r="S13" s="117">
        <f>+'15'!S13/'16'!S49*100</f>
        <v>1.2806236080178173</v>
      </c>
      <c r="T13" s="117">
        <f>+'15'!T13/'16'!T49*100</f>
        <v>0.73982737361282369</v>
      </c>
      <c r="U13" s="90"/>
      <c r="V13" s="117">
        <f>+'15'!V13/'16'!V49*100</f>
        <v>-0.44164037854889587</v>
      </c>
      <c r="W13" s="117">
        <f>+'15'!W13/'16'!W49*100</f>
        <v>-0.98522167487684731</v>
      </c>
      <c r="X13" s="117">
        <f>+'15'!X13/'16'!X49*100</f>
        <v>0.12936610608020699</v>
      </c>
      <c r="Y13" s="90"/>
      <c r="Z13" s="117">
        <f>+'15'!Z13/'16'!Z49*100</f>
        <v>0.74145712443584788</v>
      </c>
      <c r="AA13" s="117">
        <f>+'15'!AA13/'16'!AA49*100</f>
        <v>0.88776157260621424</v>
      </c>
      <c r="AB13" s="117">
        <f>+'15'!AB13/'16'!AB49*100</f>
        <v>0.5901639344262295</v>
      </c>
    </row>
    <row r="14" spans="1:29" x14ac:dyDescent="0.2">
      <c r="A14" s="19" t="s">
        <v>34</v>
      </c>
      <c r="B14" s="117">
        <f>+'15'!B14/'16'!B50*100</f>
        <v>-0.4642071829953579</v>
      </c>
      <c r="C14" s="117">
        <f>+'15'!C14/'16'!C50*100</f>
        <v>-0.84929092220174662</v>
      </c>
      <c r="D14" s="117">
        <f>+'15'!D14/'16'!D50*100</f>
        <v>-6.6241616295437608E-2</v>
      </c>
      <c r="E14" s="90"/>
      <c r="F14" s="117">
        <f>+'15'!F14/'16'!F50*100</f>
        <v>-0.429991937651169</v>
      </c>
      <c r="G14" s="117">
        <f>+'15'!G14/'16'!G50*100</f>
        <v>-2.0159151193633953</v>
      </c>
      <c r="H14" s="117">
        <f>+'15'!H14/'16'!H50*100</f>
        <v>1.1982570806100217</v>
      </c>
      <c r="I14" s="90"/>
      <c r="J14" s="117">
        <f>+'15'!J14/'16'!J50*100</f>
        <v>-0.28018339276617421</v>
      </c>
      <c r="K14" s="117">
        <f>+'15'!K14/'16'!K50*100</f>
        <v>0.65889508362899141</v>
      </c>
      <c r="L14" s="117">
        <f>+'15'!L14/'16'!L50*100</f>
        <v>-1.228878648233487</v>
      </c>
      <c r="M14" s="90"/>
      <c r="N14" s="117">
        <f>+'15'!N14/'16'!N50*100</f>
        <v>-0.82226438962681847</v>
      </c>
      <c r="O14" s="117">
        <f>+'15'!O14/'16'!O50*100</f>
        <v>-1.017087062652563</v>
      </c>
      <c r="P14" s="117">
        <f>+'15'!P14/'16'!P50*100</f>
        <v>-0.61269146608315095</v>
      </c>
      <c r="Q14" s="90"/>
      <c r="R14" s="117">
        <f>+'15'!R14/'16'!R50*100</f>
        <v>-7.0588235294117646E-2</v>
      </c>
      <c r="S14" s="117">
        <f>+'15'!S14/'16'!S50*100</f>
        <v>4.6146746654360866E-2</v>
      </c>
      <c r="T14" s="117">
        <f>+'15'!T14/'16'!T50*100</f>
        <v>-0.19203072491598655</v>
      </c>
      <c r="U14" s="90"/>
      <c r="V14" s="117">
        <f>+'15'!V14/'16'!V50*100</f>
        <v>-2.5595085743537239E-2</v>
      </c>
      <c r="W14" s="117">
        <f>+'15'!W14/'16'!W50*100</f>
        <v>-0.96938775510204078</v>
      </c>
      <c r="X14" s="117">
        <f>+'15'!X14/'16'!X50*100</f>
        <v>0.92449922958397546</v>
      </c>
      <c r="Y14" s="90"/>
      <c r="Z14" s="117">
        <f>+'15'!Z14/'16'!Z50*100</f>
        <v>-1.0969832959361756</v>
      </c>
      <c r="AA14" s="117">
        <f>+'15'!AA14/'16'!AA50*100</f>
        <v>-1.8645731108930326</v>
      </c>
      <c r="AB14" s="117">
        <f>+'15'!AB14/'16'!AB50*100</f>
        <v>-0.30410542321338063</v>
      </c>
    </row>
    <row r="15" spans="1:29" x14ac:dyDescent="0.2">
      <c r="A15" s="19" t="s">
        <v>35</v>
      </c>
      <c r="B15" s="117">
        <f>+'15'!B15/'16'!B51*100</f>
        <v>0.2826737612238111</v>
      </c>
      <c r="C15" s="117">
        <f>+'15'!C15/'16'!C51*100</f>
        <v>0.48015364916773362</v>
      </c>
      <c r="D15" s="117">
        <f>+'15'!D15/'16'!D51*100</f>
        <v>6.920415224913494E-2</v>
      </c>
      <c r="E15" s="91"/>
      <c r="F15" s="117">
        <f>+'15'!F15/'16'!F51*100</f>
        <v>-0.33519553072625696</v>
      </c>
      <c r="G15" s="117">
        <f>+'15'!G15/'16'!G51*100</f>
        <v>-0.21505376344086022</v>
      </c>
      <c r="H15" s="117">
        <f>+'15'!H15/'16'!H51*100</f>
        <v>-0.46511627906976744</v>
      </c>
      <c r="I15" s="91"/>
      <c r="J15" s="117">
        <f>+'15'!J15/'16'!J51*100</f>
        <v>0.73068893528183709</v>
      </c>
      <c r="K15" s="117">
        <f>+'15'!K15/'16'!K51*100</f>
        <v>0.83682008368200833</v>
      </c>
      <c r="L15" s="117">
        <f>+'15'!L15/'16'!L51*100</f>
        <v>0.625</v>
      </c>
      <c r="M15" s="90"/>
      <c r="N15" s="117">
        <f>+'15'!N15/'16'!N51*100</f>
        <v>0.17777777777777778</v>
      </c>
      <c r="O15" s="117">
        <f>+'15'!O15/'16'!O51*100</f>
        <v>0.33670033670033667</v>
      </c>
      <c r="P15" s="117">
        <f>+'15'!P15/'16'!P51*100</f>
        <v>0</v>
      </c>
      <c r="Q15" s="90"/>
      <c r="R15" s="117">
        <f>+'15'!R15/'16'!R51*100</f>
        <v>1.392757660167131</v>
      </c>
      <c r="S15" s="117">
        <f>+'15'!S15/'16'!S51*100</f>
        <v>1.6791044776119404</v>
      </c>
      <c r="T15" s="117">
        <f>+'15'!T15/'16'!T51*100</f>
        <v>1.1090573012939002</v>
      </c>
      <c r="U15" s="90"/>
      <c r="V15" s="117">
        <f>+'15'!V15/'16'!V51*100</f>
        <v>-0.92783505154639179</v>
      </c>
      <c r="W15" s="117">
        <f>+'15'!W15/'16'!W51*100</f>
        <v>0.19047619047619047</v>
      </c>
      <c r="X15" s="117">
        <f>+'15'!X15/'16'!X51*100</f>
        <v>-2.2471910112359552</v>
      </c>
      <c r="Y15" s="90"/>
      <c r="Z15" s="117">
        <f>+'15'!Z15/'16'!Z51*100</f>
        <v>0.50556117290192115</v>
      </c>
      <c r="AA15" s="117">
        <f>+'15'!AA15/'16'!AA51*100</f>
        <v>0</v>
      </c>
      <c r="AB15" s="117">
        <f>+'15'!AB15/'16'!AB51*100</f>
        <v>1.079913606911447</v>
      </c>
    </row>
    <row r="16" spans="1:29" x14ac:dyDescent="0.2">
      <c r="A16" s="19" t="s">
        <v>36</v>
      </c>
      <c r="B16" s="117">
        <f>+'15'!B16/'16'!B52*100</f>
        <v>-0.29614325068870523</v>
      </c>
      <c r="C16" s="117">
        <f>+'15'!C16/'16'!C52*100</f>
        <v>-0.71631301527233415</v>
      </c>
      <c r="D16" s="117">
        <f>+'15'!D16/'16'!D52*100</f>
        <v>0.14042971492767869</v>
      </c>
      <c r="E16" s="91"/>
      <c r="F16" s="117">
        <f>+'15'!F16/'16'!F52*100</f>
        <v>-0.21331058020477817</v>
      </c>
      <c r="G16" s="117">
        <f>+'15'!G16/'16'!G52*100</f>
        <v>-0.94501718213058417</v>
      </c>
      <c r="H16" s="117">
        <f>+'15'!H16/'16'!H52*100</f>
        <v>0.50847457627118642</v>
      </c>
      <c r="I16" s="91"/>
      <c r="J16" s="117">
        <f>+'15'!J16/'16'!J52*100</f>
        <v>0</v>
      </c>
      <c r="K16" s="117">
        <f>+'15'!K16/'16'!K52*100</f>
        <v>-0.65055762081784385</v>
      </c>
      <c r="L16" s="117">
        <f>+'15'!L16/'16'!L52*100</f>
        <v>0.68027210884353739</v>
      </c>
      <c r="M16" s="91"/>
      <c r="N16" s="117">
        <f>+'15'!N16/'16'!N52*100</f>
        <v>-0.25650421399780138</v>
      </c>
      <c r="O16" s="117">
        <f>+'15'!O16/'16'!O52*100</f>
        <v>-1.1204481792717087</v>
      </c>
      <c r="P16" s="117">
        <f>+'15'!P16/'16'!P52*100</f>
        <v>0.69177555726364337</v>
      </c>
      <c r="Q16" s="91"/>
      <c r="R16" s="117">
        <f>+'15'!R16/'16'!R52*100</f>
        <v>-1.2524461839530332</v>
      </c>
      <c r="S16" s="117">
        <f>+'15'!S16/'16'!S52*100</f>
        <v>-0.92735703245749612</v>
      </c>
      <c r="T16" s="117">
        <f>+'15'!T16/'16'!T52*100</f>
        <v>-1.5860428231562251</v>
      </c>
      <c r="U16" s="91"/>
      <c r="V16" s="117">
        <f>+'15'!V16/'16'!V52*100</f>
        <v>-0.25553662691652468</v>
      </c>
      <c r="W16" s="117">
        <f>+'15'!W16/'16'!W52*100</f>
        <v>-0.94745908699397063</v>
      </c>
      <c r="X16" s="117">
        <f>+'15'!X16/'16'!X52*100</f>
        <v>0.42122999157540014</v>
      </c>
      <c r="Y16" s="91"/>
      <c r="Z16" s="117">
        <f>+'15'!Z16/'16'!Z52*100</f>
        <v>0.28700287002870029</v>
      </c>
      <c r="AA16" s="117">
        <f>+'15'!AA16/'16'!AA52*100</f>
        <v>0.31347962382445138</v>
      </c>
      <c r="AB16" s="117">
        <f>+'15'!AB16/'16'!AB52*100</f>
        <v>0.25795356835769562</v>
      </c>
    </row>
    <row r="17" spans="1:28" s="1" customFormat="1" x14ac:dyDescent="0.2">
      <c r="A17" s="19" t="s">
        <v>53</v>
      </c>
      <c r="B17" s="117">
        <f>+'15'!B17/'16'!B53*100</f>
        <v>0.49409827065605272</v>
      </c>
      <c r="C17" s="117">
        <f>+'15'!C17/'16'!C53*100</f>
        <v>0.43010752688172044</v>
      </c>
      <c r="D17" s="117">
        <f>+'15'!D17/'16'!D53*100</f>
        <v>0.5608524957936063</v>
      </c>
      <c r="E17" s="91"/>
      <c r="F17" s="117">
        <f>+'15'!F17/'16'!F53*100</f>
        <v>-0.71813285457809695</v>
      </c>
      <c r="G17" s="117">
        <f>+'15'!G17/'16'!G53*100</f>
        <v>-1.0273972602739725</v>
      </c>
      <c r="H17" s="117">
        <f>+'15'!H17/'16'!H53*100</f>
        <v>-0.37735849056603776</v>
      </c>
      <c r="I17" s="91"/>
      <c r="J17" s="117">
        <f>+'15'!J17/'16'!J53*100</f>
        <v>0.53191489361702127</v>
      </c>
      <c r="K17" s="117">
        <f>+'15'!K17/'16'!K53*100</f>
        <v>-1.0600706713780919</v>
      </c>
      <c r="L17" s="117">
        <f>+'15'!L17/'16'!L53*100</f>
        <v>2.1352313167259789</v>
      </c>
      <c r="M17" s="91"/>
      <c r="N17" s="117">
        <f>+'15'!N17/'16'!N53*100</f>
        <v>0.86956521739130432</v>
      </c>
      <c r="O17" s="117">
        <f>+'15'!O17/'16'!O53*100</f>
        <v>1.1527377521613833</v>
      </c>
      <c r="P17" s="117">
        <f>+'15'!P17/'16'!P53*100</f>
        <v>0.58309037900874638</v>
      </c>
      <c r="Q17" s="91"/>
      <c r="R17" s="117">
        <f>+'15'!R17/'16'!R53*100</f>
        <v>-0.322061191626409</v>
      </c>
      <c r="S17" s="117">
        <f>+'15'!S17/'16'!S53*100</f>
        <v>-1.6949152542372881</v>
      </c>
      <c r="T17" s="117">
        <f>+'15'!T17/'16'!T53*100</f>
        <v>0.92024539877300615</v>
      </c>
      <c r="U17" s="91"/>
      <c r="V17" s="117">
        <f>+'15'!V17/'16'!V53*100</f>
        <v>1.2237762237762237</v>
      </c>
      <c r="W17" s="117">
        <f>+'15'!W17/'16'!W53*100</f>
        <v>0.99667774086378735</v>
      </c>
      <c r="X17" s="117">
        <f>+'15'!X17/'16'!X53*100</f>
        <v>1.4760147601476015</v>
      </c>
      <c r="Y17" s="91"/>
      <c r="Z17" s="117">
        <f>+'15'!Z17/'16'!Z53*100</f>
        <v>1.2519561815336464</v>
      </c>
      <c r="AA17" s="117">
        <f>+'15'!AA17/'16'!AA53*100</f>
        <v>3.5087719298245612</v>
      </c>
      <c r="AB17" s="117">
        <f>+'15'!AB17/'16'!AB53*100</f>
        <v>-1.3468013468013467</v>
      </c>
    </row>
    <row r="18" spans="1:28" s="1" customFormat="1" x14ac:dyDescent="0.2">
      <c r="A18" s="19" t="s">
        <v>28</v>
      </c>
      <c r="B18" s="117">
        <f>+'15'!B18/'16'!B54*100</f>
        <v>0.74939804669534404</v>
      </c>
      <c r="C18" s="117">
        <f>+'15'!C18/'16'!C54*100</f>
        <v>0.93364804615788088</v>
      </c>
      <c r="D18" s="117">
        <f>+'15'!D18/'16'!D54*100</f>
        <v>0.55313442842775729</v>
      </c>
      <c r="E18" s="91"/>
      <c r="F18" s="117">
        <f>+'15'!F18/'16'!F54*100</f>
        <v>0.68795201975657083</v>
      </c>
      <c r="G18" s="117">
        <f>+'15'!G18/'16'!G54*100</f>
        <v>1.6826923076923077</v>
      </c>
      <c r="H18" s="117">
        <f>+'15'!H18/'16'!H54*100</f>
        <v>-0.3627130939426913</v>
      </c>
      <c r="I18" s="91"/>
      <c r="J18" s="117">
        <f>+'15'!J18/'16'!J54*100</f>
        <v>0.68575347162695011</v>
      </c>
      <c r="K18" s="117">
        <f>+'15'!K18/'16'!K54*100</f>
        <v>1.1612475116124752</v>
      </c>
      <c r="L18" s="117">
        <f>+'15'!L18/'16'!L54*100</f>
        <v>0.17736786094359702</v>
      </c>
      <c r="M18" s="91"/>
      <c r="N18" s="117">
        <f>+'15'!N18/'16'!N54*100</f>
        <v>1.1131725417439702</v>
      </c>
      <c r="O18" s="117">
        <f>+'15'!O18/'16'!O54*100</f>
        <v>0.96658381662524162</v>
      </c>
      <c r="P18" s="117">
        <f>+'15'!P18/'16'!P54*100</f>
        <v>1.2699350265800353</v>
      </c>
      <c r="Q18" s="91"/>
      <c r="R18" s="117">
        <f>+'15'!R18/'16'!R54*100</f>
        <v>0.48606610499027864</v>
      </c>
      <c r="S18" s="117">
        <f>+'15'!S18/'16'!S54*100</f>
        <v>0.50046918986549893</v>
      </c>
      <c r="T18" s="117">
        <f>+'15'!T18/'16'!T54*100</f>
        <v>0.47058823529411759</v>
      </c>
      <c r="U18" s="91"/>
      <c r="V18" s="117">
        <f>+'15'!V18/'16'!V54*100</f>
        <v>0.4390243902439025</v>
      </c>
      <c r="W18" s="117">
        <f>+'15'!W18/'16'!W54*100</f>
        <v>0.21957340025094102</v>
      </c>
      <c r="X18" s="117">
        <f>+'15'!X18/'16'!X54*100</f>
        <v>0.67521944632005404</v>
      </c>
      <c r="Y18" s="91"/>
      <c r="Z18" s="117">
        <f>+'15'!Z18/'16'!Z54*100</f>
        <v>1.0273972602739725</v>
      </c>
      <c r="AA18" s="117">
        <f>+'15'!AA18/'16'!AA54*100</f>
        <v>1.149058410469199</v>
      </c>
      <c r="AB18" s="117">
        <f>+'15'!AB18/'16'!AB54*100</f>
        <v>0.90030010003334449</v>
      </c>
    </row>
    <row r="19" spans="1:28" s="1" customFormat="1" x14ac:dyDescent="0.2">
      <c r="A19" s="19" t="s">
        <v>37</v>
      </c>
      <c r="B19" s="117">
        <f>+'15'!B19/'16'!B55*100</f>
        <v>-0.15864921525298883</v>
      </c>
      <c r="C19" s="117">
        <f>+'15'!C19/'16'!C55*100</f>
        <v>1.1010790574763268E-2</v>
      </c>
      <c r="D19" s="117">
        <f>+'15'!D19/'16'!D55*100</f>
        <v>-0.33850822925178009</v>
      </c>
      <c r="E19" s="90"/>
      <c r="F19" s="117">
        <f>+'15'!F19/'16'!F55*100</f>
        <v>-0.95588235294117652</v>
      </c>
      <c r="G19" s="117">
        <f>+'15'!G19/'16'!G55*100</f>
        <v>-0.71942446043165476</v>
      </c>
      <c r="H19" s="117">
        <f>+'15'!H19/'16'!H55*100</f>
        <v>-1.2030075187969926</v>
      </c>
      <c r="I19" s="90"/>
      <c r="J19" s="117">
        <f>+'15'!J19/'16'!J55*100</f>
        <v>0.63202247191011229</v>
      </c>
      <c r="K19" s="117">
        <f>+'15'!K19/'16'!K55*100</f>
        <v>-6.6357000663570004E-2</v>
      </c>
      <c r="L19" s="117">
        <f>+'15'!L19/'16'!L55*100</f>
        <v>1.4168530947054436</v>
      </c>
      <c r="M19" s="90"/>
      <c r="N19" s="117">
        <f>+'15'!N19/'16'!N55*100</f>
        <v>0.3638568829593693</v>
      </c>
      <c r="O19" s="117">
        <f>+'15'!O19/'16'!O55*100</f>
        <v>0.8353221957040573</v>
      </c>
      <c r="P19" s="117">
        <f>+'15'!P19/'16'!P55*100</f>
        <v>-0.12330456226880394</v>
      </c>
      <c r="Q19" s="90"/>
      <c r="R19" s="117">
        <f>+'15'!R19/'16'!R55*100</f>
        <v>-0.39735099337748342</v>
      </c>
      <c r="S19" s="117">
        <f>+'15'!S19/'16'!S55*100</f>
        <v>0</v>
      </c>
      <c r="T19" s="117">
        <f>+'15'!T19/'16'!T55*100</f>
        <v>-0.79365079365079361</v>
      </c>
      <c r="U19" s="90"/>
      <c r="V19" s="117">
        <f>+'15'!V19/'16'!V55*100</f>
        <v>3.5198873636043647E-2</v>
      </c>
      <c r="W19" s="117">
        <f>+'15'!W19/'16'!W55*100</f>
        <v>1.0046885465505693</v>
      </c>
      <c r="X19" s="117">
        <f>+'15'!X19/'16'!X55*100</f>
        <v>-1.0385756676557862</v>
      </c>
      <c r="Y19" s="90"/>
      <c r="Z19" s="117">
        <f>+'15'!Z19/'16'!Z55*100</f>
        <v>-0.71868583162217659</v>
      </c>
      <c r="AA19" s="117">
        <f>+'15'!AA19/'16'!AA55*100</f>
        <v>-1.1273209549071617</v>
      </c>
      <c r="AB19" s="117">
        <f>+'15'!AB19/'16'!AB55*100</f>
        <v>-0.28288543140028288</v>
      </c>
    </row>
    <row r="20" spans="1:28" s="1" customFormat="1" x14ac:dyDescent="0.2">
      <c r="A20" s="19" t="s">
        <v>38</v>
      </c>
      <c r="B20" s="117">
        <f>+'15'!B20/'16'!B56*100</f>
        <v>-0.21963295238804303</v>
      </c>
      <c r="C20" s="117">
        <f>+'15'!C20/'16'!C56*100</f>
        <v>-0.25152712899748475</v>
      </c>
      <c r="D20" s="117">
        <f>+'15'!D20/'16'!D56*100</f>
        <v>-0.18535681186283595</v>
      </c>
      <c r="E20" s="91"/>
      <c r="F20" s="117">
        <f>+'15'!F20/'16'!F56*100</f>
        <v>-0.94731977818853974</v>
      </c>
      <c r="G20" s="117">
        <f>+'15'!G20/'16'!G56*100</f>
        <v>-1.2750455373406193</v>
      </c>
      <c r="H20" s="117">
        <f>+'15'!H20/'16'!H56*100</f>
        <v>-0.6097560975609756</v>
      </c>
      <c r="I20" s="91"/>
      <c r="J20" s="117">
        <f>+'15'!J20/'16'!J56*100</f>
        <v>0.45402951191827468</v>
      </c>
      <c r="K20" s="117">
        <f>+'15'!K20/'16'!K56*100</f>
        <v>1.052170100832968</v>
      </c>
      <c r="L20" s="117">
        <f>+'15'!L20/'16'!L56*100</f>
        <v>-0.18832391713747645</v>
      </c>
      <c r="M20" s="91"/>
      <c r="N20" s="117">
        <f>+'15'!N20/'16'!N56*100</f>
        <v>-0.21657806654853318</v>
      </c>
      <c r="O20" s="117">
        <f>+'15'!O20/'16'!O56*100</f>
        <v>-0.56861258529188785</v>
      </c>
      <c r="P20" s="117">
        <f>+'15'!P20/'16'!P56*100</f>
        <v>0.16386726751331421</v>
      </c>
      <c r="Q20" s="91"/>
      <c r="R20" s="117">
        <f>+'15'!R20/'16'!R56*100</f>
        <v>0</v>
      </c>
      <c r="S20" s="117">
        <f>+'15'!S20/'16'!S56*100</f>
        <v>4.1631973355537054E-2</v>
      </c>
      <c r="T20" s="117">
        <f>+'15'!T20/'16'!T56*100</f>
        <v>-4.4622936189201247E-2</v>
      </c>
      <c r="U20" s="91"/>
      <c r="V20" s="117">
        <f>+'15'!V20/'16'!V56*100</f>
        <v>-2.3668639053254437E-2</v>
      </c>
      <c r="W20" s="117">
        <f>+'15'!W20/'16'!W56*100</f>
        <v>9.0579710144927536E-2</v>
      </c>
      <c r="X20" s="117">
        <f>+'15'!X20/'16'!X56*100</f>
        <v>-0.14873574615765989</v>
      </c>
      <c r="Y20" s="91"/>
      <c r="Z20" s="117">
        <f>+'15'!Z20/'16'!Z56*100</f>
        <v>-0.62156347119292377</v>
      </c>
      <c r="AA20" s="117">
        <f>+'15'!AA20/'16'!AA56*100</f>
        <v>-0.86757990867579915</v>
      </c>
      <c r="AB20" s="117">
        <f>+'15'!AB20/'16'!AB56*100</f>
        <v>-0.35122930255895635</v>
      </c>
    </row>
    <row r="21" spans="1:28" s="1" customFormat="1" x14ac:dyDescent="0.2">
      <c r="A21" s="19" t="s">
        <v>39</v>
      </c>
      <c r="B21" s="117">
        <f>+'15'!B21/'16'!B57*100</f>
        <v>-0.89497519948242388</v>
      </c>
      <c r="C21" s="117">
        <f>+'15'!C21/'16'!C57*100</f>
        <v>-0.57400574005740057</v>
      </c>
      <c r="D21" s="117">
        <f>+'15'!D21/'16'!D57*100</f>
        <v>-1.2511373976342131</v>
      </c>
      <c r="E21" s="91"/>
      <c r="F21" s="117">
        <f>+'15'!F21/'16'!F57*100</f>
        <v>-6.3492063492063489E-2</v>
      </c>
      <c r="G21" s="117">
        <f>+'15'!G21/'16'!G57*100</f>
        <v>0.12224938875305623</v>
      </c>
      <c r="H21" s="117">
        <f>+'15'!H21/'16'!H57*100</f>
        <v>-0.26420079260237783</v>
      </c>
      <c r="I21" s="91"/>
      <c r="J21" s="117">
        <f>+'15'!J21/'16'!J57*100</f>
        <v>-2.2503516174402249</v>
      </c>
      <c r="K21" s="117">
        <f>+'15'!K21/'16'!K57*100</f>
        <v>-2.7285129604365621</v>
      </c>
      <c r="L21" s="117">
        <f>+'15'!L21/'16'!L57*100</f>
        <v>-1.741654571843251</v>
      </c>
      <c r="M21" s="91"/>
      <c r="N21" s="117">
        <f>+'15'!N21/'16'!N57*100</f>
        <v>-0.69524913093858631</v>
      </c>
      <c r="O21" s="117">
        <f>+'15'!O21/'16'!O57*100</f>
        <v>-0.64935064935064934</v>
      </c>
      <c r="P21" s="117">
        <f>+'15'!P21/'16'!P57*100</f>
        <v>-0.74812967581047385</v>
      </c>
      <c r="Q21" s="91"/>
      <c r="R21" s="117">
        <f>+'15'!R21/'16'!R57*100</f>
        <v>-0.38759689922480622</v>
      </c>
      <c r="S21" s="117">
        <f>+'15'!S21/'16'!S57*100</f>
        <v>1.2547051442910917</v>
      </c>
      <c r="T21" s="117">
        <f>+'15'!T21/'16'!T57*100</f>
        <v>-2.1304926764314249</v>
      </c>
      <c r="U21" s="91"/>
      <c r="V21" s="117">
        <f>+'15'!V21/'16'!V57*100</f>
        <v>-2.422145328719723</v>
      </c>
      <c r="W21" s="117">
        <f>+'15'!W21/'16'!W57*100</f>
        <v>-2.5974025974025974</v>
      </c>
      <c r="X21" s="117">
        <f>+'15'!X21/'16'!X57*100</f>
        <v>-2.2222222222222223</v>
      </c>
      <c r="Y21" s="91"/>
      <c r="Z21" s="117">
        <f>+'15'!Z21/'16'!Z57*100</f>
        <v>0.19255455712451863</v>
      </c>
      <c r="AA21" s="117">
        <f>+'15'!AA21/'16'!AA57*100</f>
        <v>0.83732057416267947</v>
      </c>
      <c r="AB21" s="117">
        <f>+'15'!AB21/'16'!AB57*100</f>
        <v>-0.554016620498615</v>
      </c>
    </row>
    <row r="22" spans="1:28" s="1" customFormat="1" x14ac:dyDescent="0.2">
      <c r="A22" s="18" t="s">
        <v>20</v>
      </c>
      <c r="B22" s="117">
        <f>+'15'!B22/'16'!B58*100</f>
        <v>0.17843039751952497</v>
      </c>
      <c r="C22" s="117">
        <f>+'15'!C22/'16'!C58*100</f>
        <v>0.20385050962627407</v>
      </c>
      <c r="D22" s="117">
        <f>+'15'!D22/'16'!D58*100</f>
        <v>0.15126762267804197</v>
      </c>
      <c r="E22" s="89"/>
      <c r="F22" s="117">
        <f>+'15'!F22/'16'!F58*100</f>
        <v>0</v>
      </c>
      <c r="G22" s="117">
        <f>+'15'!G22/'16'!G58*100</f>
        <v>-0.34000755572346053</v>
      </c>
      <c r="H22" s="117">
        <f>+'15'!H22/'16'!H58*100</f>
        <v>0.356718192627824</v>
      </c>
      <c r="I22" s="89"/>
      <c r="J22" s="117">
        <f>+'15'!J22/'16'!J58*100</f>
        <v>0.11682242990654204</v>
      </c>
      <c r="K22" s="117">
        <f>+'15'!K22/'16'!K58*100</f>
        <v>0.30511060259344014</v>
      </c>
      <c r="L22" s="117">
        <f>+'15'!L22/'16'!L58*100</f>
        <v>-7.9554494828957836E-2</v>
      </c>
      <c r="M22" s="89"/>
      <c r="N22" s="117">
        <f>+'15'!N22/'16'!N58*100</f>
        <v>0.24784954074938037</v>
      </c>
      <c r="O22" s="117">
        <f>+'15'!O22/'16'!O58*100</f>
        <v>0.28192839018889199</v>
      </c>
      <c r="P22" s="117">
        <f>+'15'!P22/'16'!P58*100</f>
        <v>0.21135265700483091</v>
      </c>
      <c r="Q22" s="89"/>
      <c r="R22" s="117">
        <f>+'15'!R22/'16'!R58*100</f>
        <v>-0.1226993865030675</v>
      </c>
      <c r="S22" s="117">
        <f>+'15'!S22/'16'!S58*100</f>
        <v>-3.3852403520649964E-2</v>
      </c>
      <c r="T22" s="117">
        <f>+'15'!T22/'16'!T58*100</f>
        <v>-0.21810250817884408</v>
      </c>
      <c r="U22" s="89"/>
      <c r="V22" s="117">
        <f>+'15'!V22/'16'!V58*100</f>
        <v>0.35180299032541779</v>
      </c>
      <c r="W22" s="117">
        <f>+'15'!W22/'16'!W58*100</f>
        <v>0.43405676126878129</v>
      </c>
      <c r="X22" s="117">
        <f>+'15'!X22/'16'!X58*100</f>
        <v>0.26022304832713755</v>
      </c>
      <c r="Y22" s="89"/>
      <c r="Z22" s="117">
        <f>+'15'!Z22/'16'!Z58*100</f>
        <v>0.44389204545454547</v>
      </c>
      <c r="AA22" s="117">
        <f>+'15'!AA22/'16'!AA58*100</f>
        <v>0.5181347150259068</v>
      </c>
      <c r="AB22" s="117">
        <f>+'15'!AB22/'16'!AB58*100</f>
        <v>0.36536353671903543</v>
      </c>
    </row>
    <row r="23" spans="1:28" s="1" customFormat="1" x14ac:dyDescent="0.2">
      <c r="A23" s="19" t="s">
        <v>40</v>
      </c>
      <c r="B23" s="117">
        <f>+'15'!B23/'16'!B59*100</f>
        <v>-0.38776389487289958</v>
      </c>
      <c r="C23" s="117">
        <f>+'15'!C23/'16'!C59*100</f>
        <v>-0.4011824324324324</v>
      </c>
      <c r="D23" s="117">
        <f>+'15'!D23/'16'!D59*100</f>
        <v>-0.37379067722075637</v>
      </c>
      <c r="E23" s="89"/>
      <c r="F23" s="117">
        <f>+'15'!F23/'16'!F59*100</f>
        <v>-0.85653104925053536</v>
      </c>
      <c r="G23" s="117">
        <f>+'15'!G23/'16'!G59*100</f>
        <v>-0.9681881051175657</v>
      </c>
      <c r="H23" s="117">
        <f>+'15'!H23/'16'!H59*100</f>
        <v>-0.73746312684365778</v>
      </c>
      <c r="I23" s="89"/>
      <c r="J23" s="117">
        <f>+'15'!J23/'16'!J59*100</f>
        <v>-0.2031144211238998</v>
      </c>
      <c r="K23" s="117">
        <f>+'15'!K23/'16'!K59*100</f>
        <v>0.2652519893899204</v>
      </c>
      <c r="L23" s="117">
        <f>+'15'!L23/'16'!L59*100</f>
        <v>-0.69156293222683263</v>
      </c>
      <c r="M23" s="89"/>
      <c r="N23" s="117">
        <f>+'15'!N23/'16'!N59*100</f>
        <v>-0.6204173716864072</v>
      </c>
      <c r="O23" s="117">
        <f>+'15'!O23/'16'!O59*100</f>
        <v>-0.54466230936819171</v>
      </c>
      <c r="P23" s="117">
        <f>+'15'!P23/'16'!P59*100</f>
        <v>-0.70175438596491224</v>
      </c>
      <c r="Q23" s="89"/>
      <c r="R23" s="117">
        <f>+'15'!R23/'16'!R59*100</f>
        <v>0.2458512599877074</v>
      </c>
      <c r="S23" s="117">
        <f>+'15'!S23/'16'!S59*100</f>
        <v>0.12062726176115801</v>
      </c>
      <c r="T23" s="117">
        <f>+'15'!T23/'16'!T59*100</f>
        <v>0.37593984962406013</v>
      </c>
      <c r="U23" s="89"/>
      <c r="V23" s="117">
        <f>+'15'!V23/'16'!V59*100</f>
        <v>-0.87189805499664663</v>
      </c>
      <c r="W23" s="117">
        <f>+'15'!W23/'16'!W59*100</f>
        <v>-0.51150895140664965</v>
      </c>
      <c r="X23" s="117">
        <f>+'15'!X23/'16'!X59*100</f>
        <v>-1.2693935119887165</v>
      </c>
      <c r="Y23" s="89"/>
      <c r="Z23" s="117">
        <f>+'15'!Z23/'16'!Z59*100</f>
        <v>-6.6006600660066E-2</v>
      </c>
      <c r="AA23" s="117">
        <f>+'15'!AA23/'16'!AA59*100</f>
        <v>-0.82191780821917804</v>
      </c>
      <c r="AB23" s="117">
        <f>+'15'!AB23/'16'!AB59*100</f>
        <v>0.63694267515923575</v>
      </c>
    </row>
    <row r="24" spans="1:28" s="1" customFormat="1" x14ac:dyDescent="0.2">
      <c r="A24" s="19" t="s">
        <v>21</v>
      </c>
      <c r="B24" s="117">
        <f>+'15'!B24/'16'!B60*100</f>
        <v>1.0313325244450788</v>
      </c>
      <c r="C24" s="117">
        <f>+'15'!C24/'16'!C60*100</f>
        <v>1.0878010878010878</v>
      </c>
      <c r="D24" s="117">
        <f>+'15'!D24/'16'!D60*100</f>
        <v>0.97367472051929327</v>
      </c>
      <c r="E24" s="89"/>
      <c r="F24" s="117">
        <f>+'15'!F24/'16'!F60*100</f>
        <v>1.4378478664192951</v>
      </c>
      <c r="G24" s="117">
        <f>+'15'!G24/'16'!G60*100</f>
        <v>1.6964695093993583</v>
      </c>
      <c r="H24" s="117">
        <f>+'15'!H24/'16'!H60*100</f>
        <v>1.1731581417175034</v>
      </c>
      <c r="I24" s="89"/>
      <c r="J24" s="117">
        <f>+'15'!J24/'16'!J60*100</f>
        <v>1.3818516812528789</v>
      </c>
      <c r="K24" s="117">
        <f>+'15'!K24/'16'!K60*100</f>
        <v>1.4420910319963949</v>
      </c>
      <c r="L24" s="117">
        <f>+'15'!L24/'16'!L60*100</f>
        <v>1.3188883655204899</v>
      </c>
      <c r="M24" s="89"/>
      <c r="N24" s="117">
        <f>+'15'!N24/'16'!N60*100</f>
        <v>1.2665300800894019</v>
      </c>
      <c r="O24" s="117">
        <f>+'15'!O24/'16'!O60*100</f>
        <v>0.59347181008902083</v>
      </c>
      <c r="P24" s="117">
        <f>+'15'!P24/'16'!P60*100</f>
        <v>1.9453797231575012</v>
      </c>
      <c r="Q24" s="89"/>
      <c r="R24" s="117">
        <f>+'15'!R24/'16'!R60*100</f>
        <v>0.86754126110876006</v>
      </c>
      <c r="S24" s="117">
        <f>+'15'!S24/'16'!S60*100</f>
        <v>1.2417218543046358</v>
      </c>
      <c r="T24" s="117">
        <f>+'15'!T24/'16'!T60*100</f>
        <v>0.47619047619047622</v>
      </c>
      <c r="U24" s="89"/>
      <c r="V24" s="117">
        <f>+'15'!V24/'16'!V60*100</f>
        <v>1.0773966578715919</v>
      </c>
      <c r="W24" s="117">
        <f>+'15'!W24/'16'!W60*100</f>
        <v>1.4041246160596754</v>
      </c>
      <c r="X24" s="117">
        <f>+'15'!X24/'16'!X60*100</f>
        <v>0.74922873512560606</v>
      </c>
      <c r="Y24" s="89"/>
      <c r="Z24" s="117">
        <f>+'15'!Z24/'16'!Z60*100</f>
        <v>0.19047619047619047</v>
      </c>
      <c r="AA24" s="117">
        <f>+'15'!AA24/'16'!AA60*100</f>
        <v>0.29585798816568049</v>
      </c>
      <c r="AB24" s="117">
        <f>+'15'!AB24/'16'!AB60*100</f>
        <v>8.4781687155574395E-2</v>
      </c>
    </row>
    <row r="25" spans="1:28" s="1" customFormat="1" x14ac:dyDescent="0.2">
      <c r="A25" s="19" t="s">
        <v>87</v>
      </c>
      <c r="B25" s="117">
        <f>+'15'!B25/'16'!B61*100</f>
        <v>0.86489013557737249</v>
      </c>
      <c r="C25" s="117">
        <f>+'15'!C25/'16'!C61*100</f>
        <v>0.31710079275198189</v>
      </c>
      <c r="D25" s="117">
        <f>+'15'!D25/'16'!D61*100</f>
        <v>1.4489253803429125</v>
      </c>
      <c r="E25" s="89"/>
      <c r="F25" s="117">
        <f>+'15'!F25/'16'!F61*100</f>
        <v>0.76745970836531074</v>
      </c>
      <c r="G25" s="117">
        <f>+'15'!G25/'16'!G61*100</f>
        <v>1.5580736543909348</v>
      </c>
      <c r="H25" s="117">
        <f>+'15'!H25/'16'!H61*100</f>
        <v>-0.16750418760469013</v>
      </c>
      <c r="I25" s="89"/>
      <c r="J25" s="117">
        <f>+'15'!J25/'16'!J61*100</f>
        <v>0.30372057706909644</v>
      </c>
      <c r="K25" s="117">
        <f>+'15'!K25/'16'!K61*100</f>
        <v>-1.3177159590043925</v>
      </c>
      <c r="L25" s="117">
        <f>+'15'!L25/'16'!L61*100</f>
        <v>2.0504731861198739</v>
      </c>
      <c r="M25" s="89"/>
      <c r="N25" s="117">
        <f>+'15'!N25/'16'!N61*100</f>
        <v>6.131207847946045E-2</v>
      </c>
      <c r="O25" s="117">
        <f>+'15'!O25/'16'!O61*100</f>
        <v>0.11723329425556857</v>
      </c>
      <c r="P25" s="117">
        <f>+'15'!P25/'16'!P61*100</f>
        <v>0</v>
      </c>
      <c r="Q25" s="89"/>
      <c r="R25" s="117">
        <f>+'15'!R25/'16'!R61*100</f>
        <v>0.51150895140664965</v>
      </c>
      <c r="S25" s="117">
        <f>+'15'!S25/'16'!S61*100</f>
        <v>-0.64102564102564097</v>
      </c>
      <c r="T25" s="117">
        <f>+'15'!T25/'16'!T61*100</f>
        <v>1.6581632653061225</v>
      </c>
      <c r="U25" s="89"/>
      <c r="V25" s="117">
        <f>+'15'!V25/'16'!V61*100</f>
        <v>1.658255227108868</v>
      </c>
      <c r="W25" s="117">
        <f>+'15'!W25/'16'!W61*100</f>
        <v>1.1251758087201125</v>
      </c>
      <c r="X25" s="117">
        <f>+'15'!X25/'16'!X61*100</f>
        <v>2.2189349112426036</v>
      </c>
      <c r="Y25" s="89"/>
      <c r="Z25" s="117">
        <f>+'15'!Z25/'16'!Z61*100</f>
        <v>2.0679468242245198</v>
      </c>
      <c r="AA25" s="117">
        <f>+'15'!AA25/'16'!AA61*100</f>
        <v>1.1730205278592376</v>
      </c>
      <c r="AB25" s="117">
        <f>+'15'!AB25/'16'!AB61*100</f>
        <v>2.9761904761904758</v>
      </c>
    </row>
    <row r="26" spans="1:28" s="1" customFormat="1" x14ac:dyDescent="0.2">
      <c r="A26" s="19" t="s">
        <v>29</v>
      </c>
      <c r="B26" s="117">
        <f>+'15'!B26/'16'!B62*100</f>
        <v>-0.25723472668810288</v>
      </c>
      <c r="C26" s="117">
        <f>+'15'!C26/'16'!C62*100</f>
        <v>-0.15525539512498057</v>
      </c>
      <c r="D26" s="117">
        <f>+'15'!D26/'16'!D62*100</f>
        <v>-0.36672778796466077</v>
      </c>
      <c r="E26" s="89"/>
      <c r="F26" s="117">
        <f>+'15'!F26/'16'!F62*100</f>
        <v>-0.60030015007503756</v>
      </c>
      <c r="G26" s="117">
        <f>+'15'!G26/'16'!G62*100</f>
        <v>-0.19900497512437809</v>
      </c>
      <c r="H26" s="117">
        <f>+'15'!H26/'16'!H62*100</f>
        <v>-1.0060362173038229</v>
      </c>
      <c r="I26" s="89"/>
      <c r="J26" s="117">
        <f>+'15'!J26/'16'!J62*100</f>
        <v>-0.72651790347690715</v>
      </c>
      <c r="K26" s="117">
        <f>+'15'!K26/'16'!K62*100</f>
        <v>-0.91370558375634525</v>
      </c>
      <c r="L26" s="117">
        <f>+'15'!L26/'16'!L62*100</f>
        <v>-0.53078556263269638</v>
      </c>
      <c r="M26" s="89"/>
      <c r="N26" s="117">
        <f>+'15'!N26/'16'!N62*100</f>
        <v>-0.25499362515937102</v>
      </c>
      <c r="O26" s="117">
        <f>+'15'!O26/'16'!O62*100</f>
        <v>-0.64882400648824012</v>
      </c>
      <c r="P26" s="117">
        <f>+'15'!P26/'16'!P62*100</f>
        <v>0.17857142857142858</v>
      </c>
      <c r="Q26" s="89"/>
      <c r="R26" s="117">
        <f>+'15'!R26/'16'!R62*100</f>
        <v>0.13648771610555052</v>
      </c>
      <c r="S26" s="117">
        <f>+'15'!S26/'16'!S62*100</f>
        <v>-0.1774622892635315</v>
      </c>
      <c r="T26" s="117">
        <f>+'15'!T26/'16'!T62*100</f>
        <v>0.46685340802987862</v>
      </c>
      <c r="U26" s="89"/>
      <c r="V26" s="117">
        <f>+'15'!V26/'16'!V62*100</f>
        <v>5.1203277009728626E-2</v>
      </c>
      <c r="W26" s="117">
        <f>+'15'!W26/'16'!W62*100</f>
        <v>0.96899224806201545</v>
      </c>
      <c r="X26" s="117">
        <f>+'15'!X26/'16'!X62*100</f>
        <v>-0.97719869706840379</v>
      </c>
      <c r="Y26" s="89"/>
      <c r="Z26" s="117">
        <f>+'15'!Z26/'16'!Z62*100</f>
        <v>-0.19900497512437809</v>
      </c>
      <c r="AA26" s="117">
        <f>+'15'!AA26/'16'!AA62*100</f>
        <v>9.442870632672333E-2</v>
      </c>
      <c r="AB26" s="117">
        <f>+'15'!AB26/'16'!AB62*100</f>
        <v>-0.52576235541535232</v>
      </c>
    </row>
    <row r="27" spans="1:28" s="1" customFormat="1" x14ac:dyDescent="0.2">
      <c r="A27" s="19" t="s">
        <v>41</v>
      </c>
      <c r="B27" s="117">
        <f>+'15'!B27/'16'!B63*100</f>
        <v>-0.18608645863154882</v>
      </c>
      <c r="C27" s="117">
        <f>+'15'!C27/'16'!C63*100</f>
        <v>0.16680567139282734</v>
      </c>
      <c r="D27" s="117">
        <f>+'15'!D27/'16'!D63*100</f>
        <v>-0.56063735615225729</v>
      </c>
      <c r="E27" s="89"/>
      <c r="F27" s="117">
        <f>+'15'!F27/'16'!F63*100</f>
        <v>0</v>
      </c>
      <c r="G27" s="117">
        <f>+'15'!G27/'16'!G63*100</f>
        <v>0.70671378091872794</v>
      </c>
      <c r="H27" s="117">
        <f>+'15'!H27/'16'!H63*100</f>
        <v>-0.72859744990892528</v>
      </c>
      <c r="I27" s="89"/>
      <c r="J27" s="117">
        <f>+'15'!J27/'16'!J63*100</f>
        <v>-0.28355387523629494</v>
      </c>
      <c r="K27" s="117">
        <f>+'15'!K27/'16'!K63*100</f>
        <v>-1.2939001848428837</v>
      </c>
      <c r="L27" s="117">
        <f>+'15'!L27/'16'!L63*100</f>
        <v>0.77369439071566737</v>
      </c>
      <c r="M27" s="89"/>
      <c r="N27" s="117">
        <f>+'15'!N27/'16'!N63*100</f>
        <v>-1.140994295028525</v>
      </c>
      <c r="O27" s="117">
        <f>+'15'!O27/'16'!O63*100</f>
        <v>0.32786885245901637</v>
      </c>
      <c r="P27" s="117">
        <f>+'15'!P27/'16'!P63*100</f>
        <v>-2.5931928687196111</v>
      </c>
      <c r="Q27" s="89"/>
      <c r="R27" s="117">
        <f>+'15'!R27/'16'!R63*100</f>
        <v>0.22813688212927757</v>
      </c>
      <c r="S27" s="117">
        <f>+'15'!S27/'16'!S63*100</f>
        <v>0.43165467625899279</v>
      </c>
      <c r="T27" s="117">
        <f>+'15'!T27/'16'!T63*100</f>
        <v>0</v>
      </c>
      <c r="U27" s="89"/>
      <c r="V27" s="117">
        <f>+'15'!V27/'16'!V63*100</f>
        <v>0</v>
      </c>
      <c r="W27" s="117">
        <f>+'15'!W27/'16'!W63*100</f>
        <v>0.52083333333333326</v>
      </c>
      <c r="X27" s="117">
        <f>+'15'!X27/'16'!X63*100</f>
        <v>-0.55970149253731338</v>
      </c>
      <c r="Y27" s="89"/>
      <c r="Z27" s="117">
        <f>+'15'!Z27/'16'!Z63*100</f>
        <v>8.6281276962899056E-2</v>
      </c>
      <c r="AA27" s="117">
        <f>+'15'!AA27/'16'!AA63*100</f>
        <v>0.16420361247947454</v>
      </c>
      <c r="AB27" s="117">
        <f>+'15'!AB27/'16'!AB63*100</f>
        <v>0</v>
      </c>
    </row>
    <row r="28" spans="1:28" s="1" customFormat="1" x14ac:dyDescent="0.2">
      <c r="A28" s="19" t="s">
        <v>42</v>
      </c>
      <c r="B28" s="117">
        <f>+'15'!B28/'16'!B64*100</f>
        <v>-0.46791443850267378</v>
      </c>
      <c r="C28" s="117">
        <f>+'15'!C28/'16'!C64*100</f>
        <v>-0.11061946902654868</v>
      </c>
      <c r="D28" s="117">
        <f>+'15'!D28/'16'!D64*100</f>
        <v>-0.85182250396196524</v>
      </c>
      <c r="E28" s="89"/>
      <c r="F28" s="117">
        <f>+'15'!F28/'16'!F64*100</f>
        <v>-1.4979029358897544</v>
      </c>
      <c r="G28" s="117">
        <f>+'15'!G28/'16'!G64*100</f>
        <v>-1.1750881316098707</v>
      </c>
      <c r="H28" s="117">
        <f>+'15'!H28/'16'!H64*100</f>
        <v>-1.8337408312958436</v>
      </c>
      <c r="I28" s="89"/>
      <c r="J28" s="117">
        <f>+'15'!J28/'16'!J64*100</f>
        <v>-1.5681544028950543</v>
      </c>
      <c r="K28" s="117">
        <f>+'15'!K28/'16'!K64*100</f>
        <v>-0.35714285714285715</v>
      </c>
      <c r="L28" s="117">
        <f>+'15'!L28/'16'!L64*100</f>
        <v>-2.8117359413202934</v>
      </c>
      <c r="M28" s="89"/>
      <c r="N28" s="117">
        <f>+'15'!N28/'16'!N64*100</f>
        <v>0.79617834394904463</v>
      </c>
      <c r="O28" s="117">
        <f>+'15'!O28/'16'!O64*100</f>
        <v>0.80645161290322576</v>
      </c>
      <c r="P28" s="117">
        <f>+'15'!P28/'16'!P64*100</f>
        <v>0.7847533632286996</v>
      </c>
      <c r="Q28" s="89"/>
      <c r="R28" s="117">
        <f>+'15'!R28/'16'!R64*100</f>
        <v>-0.31746031746031744</v>
      </c>
      <c r="S28" s="117">
        <f>+'15'!S28/'16'!S64*100</f>
        <v>-0.42598509052183176</v>
      </c>
      <c r="T28" s="117">
        <f>+'15'!T28/'16'!T64*100</f>
        <v>-0.2103049421661409</v>
      </c>
      <c r="U28" s="89"/>
      <c r="V28" s="117">
        <f>+'15'!V28/'16'!V64*100</f>
        <v>-0.60096153846153855</v>
      </c>
      <c r="W28" s="117">
        <f>+'15'!W28/'16'!W64*100</f>
        <v>0.34324942791762014</v>
      </c>
      <c r="X28" s="117">
        <f>+'15'!X28/'16'!X64*100</f>
        <v>-1.6455696202531647</v>
      </c>
      <c r="Y28" s="89"/>
      <c r="Z28" s="117">
        <f>+'15'!Z28/'16'!Z64*100</f>
        <v>0.17574692442882248</v>
      </c>
      <c r="AA28" s="117">
        <f>+'15'!AA28/'16'!AA64*100</f>
        <v>0</v>
      </c>
      <c r="AB28" s="117">
        <f>+'15'!AB28/'16'!AB64*100</f>
        <v>0.38510911424903727</v>
      </c>
    </row>
    <row r="29" spans="1:28" s="1" customFormat="1" x14ac:dyDescent="0.2">
      <c r="A29" s="19" t="s">
        <v>30</v>
      </c>
      <c r="B29" s="117">
        <f>+'15'!B29/'16'!B65*100</f>
        <v>1.0450397409478953</v>
      </c>
      <c r="C29" s="117">
        <f>+'15'!C29/'16'!C65*100</f>
        <v>1.4108839619925138</v>
      </c>
      <c r="D29" s="117">
        <f>+'15'!D29/'16'!D65*100</f>
        <v>0.66245106895513395</v>
      </c>
      <c r="E29" s="89"/>
      <c r="F29" s="117">
        <f>+'15'!F29/'16'!F65*100</f>
        <v>0.84745762711864403</v>
      </c>
      <c r="G29" s="117">
        <f>+'15'!G29/'16'!G65*100</f>
        <v>1.2987012987012987</v>
      </c>
      <c r="H29" s="117">
        <f>+'15'!H29/'16'!H65*100</f>
        <v>0.38240917782026768</v>
      </c>
      <c r="I29" s="89"/>
      <c r="J29" s="117">
        <f>+'15'!J29/'16'!J65*100</f>
        <v>1.6605166051660518</v>
      </c>
      <c r="K29" s="117">
        <f>+'15'!K29/'16'!K65*100</f>
        <v>1.5929203539823009</v>
      </c>
      <c r="L29" s="117">
        <f>+'15'!L29/'16'!L65*100</f>
        <v>1.7341040462427744</v>
      </c>
      <c r="M29" s="89"/>
      <c r="N29" s="117">
        <f>+'15'!N29/'16'!N65*100</f>
        <v>1.5105740181268883</v>
      </c>
      <c r="O29" s="117">
        <f>+'15'!O29/'16'!O65*100</f>
        <v>2.3323615160349855</v>
      </c>
      <c r="P29" s="117">
        <f>+'15'!P29/'16'!P65*100</f>
        <v>0.62695924764890276</v>
      </c>
      <c r="Q29" s="89"/>
      <c r="R29" s="117">
        <f>+'15'!R29/'16'!R65*100</f>
        <v>0.68434559452523525</v>
      </c>
      <c r="S29" s="117">
        <f>+'15'!S29/'16'!S65*100</f>
        <v>1.7391304347826086</v>
      </c>
      <c r="T29" s="117">
        <f>+'15'!T29/'16'!T65*100</f>
        <v>-0.33670033670033667</v>
      </c>
      <c r="U29" s="89"/>
      <c r="V29" s="117">
        <f>+'15'!V29/'16'!V65*100</f>
        <v>1.0546500479386385</v>
      </c>
      <c r="W29" s="117">
        <f>+'15'!W29/'16'!W65*100</f>
        <v>0</v>
      </c>
      <c r="X29" s="117">
        <f>+'15'!X29/'16'!X65*100</f>
        <v>2.1782178217821779</v>
      </c>
      <c r="Y29" s="89"/>
      <c r="Z29" s="117">
        <f>+'15'!Z29/'16'!Z65*100</f>
        <v>0.44964028776978415</v>
      </c>
      <c r="AA29" s="117">
        <f>+'15'!AA29/'16'!AA65*100</f>
        <v>1.2280701754385965</v>
      </c>
      <c r="AB29" s="117">
        <f>+'15'!AB29/'16'!AB65*100</f>
        <v>-0.36900369003690037</v>
      </c>
    </row>
    <row r="30" spans="1:28" s="1" customFormat="1" x14ac:dyDescent="0.2">
      <c r="A30" s="19" t="s">
        <v>31</v>
      </c>
      <c r="B30" s="117">
        <f>+'15'!B30/'16'!B66*100</f>
        <v>-0.27000675016875419</v>
      </c>
      <c r="C30" s="117">
        <f>+'15'!C30/'16'!C66*100</f>
        <v>0.13066202090592335</v>
      </c>
      <c r="D30" s="117">
        <f>+'15'!D30/'16'!D66*100</f>
        <v>-0.69821567106283944</v>
      </c>
      <c r="E30" s="89"/>
      <c r="F30" s="117">
        <f>+'15'!F30/'16'!F66*100</f>
        <v>9.6899224806201556E-2</v>
      </c>
      <c r="G30" s="117">
        <f>+'15'!G30/'16'!G66*100</f>
        <v>-0.18484288354898337</v>
      </c>
      <c r="H30" s="117">
        <f>+'15'!H30/'16'!H66*100</f>
        <v>0.40733197556008144</v>
      </c>
      <c r="I30" s="89"/>
      <c r="J30" s="117">
        <f>+'15'!J30/'16'!J66*100</f>
        <v>9.532888465204957E-2</v>
      </c>
      <c r="K30" s="117">
        <f>+'15'!K30/'16'!K66*100</f>
        <v>0.93196644920782845</v>
      </c>
      <c r="L30" s="117">
        <f>+'15'!L30/'16'!L66*100</f>
        <v>-0.78048780487804881</v>
      </c>
      <c r="M30" s="89"/>
      <c r="N30" s="117">
        <f>+'15'!N30/'16'!N66*100</f>
        <v>-0.87187263078089461</v>
      </c>
      <c r="O30" s="117">
        <f>+'15'!O30/'16'!O66*100</f>
        <v>-0.86268871315600282</v>
      </c>
      <c r="P30" s="117">
        <f>+'15'!P30/'16'!P66*100</f>
        <v>-0.88211708099438657</v>
      </c>
      <c r="Q30" s="89"/>
      <c r="R30" s="117">
        <f>+'15'!R30/'16'!R66*100</f>
        <v>0.17101325352714836</v>
      </c>
      <c r="S30" s="117">
        <f>+'15'!S30/'16'!S66*100</f>
        <v>0.65573770491803274</v>
      </c>
      <c r="T30" s="117">
        <f>+'15'!T30/'16'!T66*100</f>
        <v>-0.35746201966041108</v>
      </c>
      <c r="U30" s="89"/>
      <c r="V30" s="117">
        <f>+'15'!V30/'16'!V66*100</f>
        <v>-0.63229571984435795</v>
      </c>
      <c r="W30" s="117">
        <f>+'15'!W30/'16'!W66*100</f>
        <v>0.76997112608277196</v>
      </c>
      <c r="X30" s="117">
        <f>+'15'!X30/'16'!X66*100</f>
        <v>-2.0648967551622417</v>
      </c>
      <c r="Y30" s="89"/>
      <c r="Z30" s="117">
        <f>+'15'!Z30/'16'!Z66*100</f>
        <v>-0.37418147801683815</v>
      </c>
      <c r="AA30" s="117">
        <f>+'15'!AA30/'16'!AA66*100</f>
        <v>-0.2770083102493075</v>
      </c>
      <c r="AB30" s="117">
        <f>+'15'!AB30/'16'!AB66*100</f>
        <v>-0.47393364928909953</v>
      </c>
    </row>
    <row r="31" spans="1:28" s="1" customFormat="1" x14ac:dyDescent="0.2">
      <c r="A31" s="19" t="s">
        <v>32</v>
      </c>
      <c r="B31" s="117">
        <f>+'15'!B31/'16'!B67*100</f>
        <v>-0.41600221867849962</v>
      </c>
      <c r="C31" s="117">
        <f>+'15'!C31/'16'!C67*100</f>
        <v>-0.14606293984862567</v>
      </c>
      <c r="D31" s="117">
        <f>+'15'!D31/'16'!D67*100</f>
        <v>-0.71096923969820081</v>
      </c>
      <c r="E31" s="89"/>
      <c r="F31" s="117">
        <f>+'15'!F31/'16'!F67*100</f>
        <v>-0.31774852473899229</v>
      </c>
      <c r="G31" s="117">
        <f>+'15'!G31/'16'!G67*100</f>
        <v>-0.17391304347826086</v>
      </c>
      <c r="H31" s="117">
        <f>+'15'!H31/'16'!H67*100</f>
        <v>-0.47483380816714149</v>
      </c>
      <c r="I31" s="89"/>
      <c r="J31" s="117">
        <f>+'15'!J31/'16'!J67*100</f>
        <v>-0.23116042533518261</v>
      </c>
      <c r="K31" s="117">
        <f>+'15'!K31/'16'!K67*100</f>
        <v>8.9445438282647588E-2</v>
      </c>
      <c r="L31" s="117">
        <f>+'15'!L31/'16'!L67*100</f>
        <v>-0.57416267942583732</v>
      </c>
      <c r="M31" s="89"/>
      <c r="N31" s="117">
        <f>+'15'!N31/'16'!N67*100</f>
        <v>-0.411663807890223</v>
      </c>
      <c r="O31" s="117">
        <f>+'15'!O31/'16'!O67*100</f>
        <v>-0.26229508196721313</v>
      </c>
      <c r="P31" s="117">
        <f>+'15'!P31/'16'!P67*100</f>
        <v>-0.57553956834532372</v>
      </c>
      <c r="Q31" s="89"/>
      <c r="R31" s="117">
        <f>+'15'!R31/'16'!R67*100</f>
        <v>-0.50212437234453455</v>
      </c>
      <c r="S31" s="117">
        <f>+'15'!S31/'16'!S67*100</f>
        <v>-0.22624434389140274</v>
      </c>
      <c r="T31" s="117">
        <f>+'15'!T31/'16'!T67*100</f>
        <v>-0.79176563737133798</v>
      </c>
      <c r="U31" s="89"/>
      <c r="V31" s="117">
        <f>+'15'!V31/'16'!V67*100</f>
        <v>-0.49172999552972735</v>
      </c>
      <c r="W31" s="117">
        <f>+'15'!W31/'16'!W67*100</f>
        <v>-8.3263946711074108E-2</v>
      </c>
      <c r="X31" s="117">
        <f>+'15'!X31/'16'!X67*100</f>
        <v>-0.96525096525096521</v>
      </c>
      <c r="Y31" s="89"/>
      <c r="Z31" s="117">
        <f>+'15'!Z31/'16'!Z67*100</f>
        <v>-0.5181347150259068</v>
      </c>
      <c r="AA31" s="117">
        <f>+'15'!AA31/'16'!AA67*100</f>
        <v>-0.16515276630883566</v>
      </c>
      <c r="AB31" s="117">
        <f>+'15'!AB31/'16'!AB67*100</f>
        <v>-0.90497737556561098</v>
      </c>
    </row>
    <row r="32" spans="1:28" s="1" customFormat="1" x14ac:dyDescent="0.2">
      <c r="A32" s="19" t="s">
        <v>54</v>
      </c>
      <c r="B32" s="117">
        <f>+'15'!B32/'16'!B68*100</f>
        <v>-0.70867156294291977</v>
      </c>
      <c r="C32" s="117">
        <f>+'15'!C32/'16'!C68*100</f>
        <v>-1.0365251727541955</v>
      </c>
      <c r="D32" s="117">
        <f>+'15'!D32/'16'!D68*100</f>
        <v>-0.35049878673496904</v>
      </c>
      <c r="E32" s="89"/>
      <c r="F32" s="117">
        <f>+'15'!F32/'16'!F68*100</f>
        <v>-3.7391304347826089</v>
      </c>
      <c r="G32" s="117">
        <f>+'15'!G32/'16'!G68*100</f>
        <v>-4.7538200339558569</v>
      </c>
      <c r="H32" s="117">
        <f>+'15'!H32/'16'!H68*100</f>
        <v>-2.6737967914438503</v>
      </c>
      <c r="I32" s="89"/>
      <c r="J32" s="117">
        <f>+'15'!J32/'16'!J68*100</f>
        <v>-0.97323600973236013</v>
      </c>
      <c r="K32" s="117">
        <f>+'15'!K32/'16'!K68*100</f>
        <v>-2.2761760242792106</v>
      </c>
      <c r="L32" s="117">
        <f>+'15'!L32/'16'!L68*100</f>
        <v>0.52264808362369342</v>
      </c>
      <c r="M32" s="89"/>
      <c r="N32" s="117">
        <f>+'15'!N32/'16'!N68*100</f>
        <v>1.0638297872340425</v>
      </c>
      <c r="O32" s="117">
        <f>+'15'!O32/'16'!O68*100</f>
        <v>0.87939698492462315</v>
      </c>
      <c r="P32" s="117">
        <f>+'15'!P32/'16'!P68*100</f>
        <v>1.2711864406779663</v>
      </c>
      <c r="Q32" s="89"/>
      <c r="R32" s="117">
        <f>+'15'!R32/'16'!R68*100</f>
        <v>-1.1971830985915493</v>
      </c>
      <c r="S32" s="117">
        <f>+'15'!S32/'16'!S68*100</f>
        <v>-0.91743119266055051</v>
      </c>
      <c r="T32" s="117">
        <f>+'15'!T32/'16'!T68*100</f>
        <v>-1.5220700152207001</v>
      </c>
      <c r="U32" s="89"/>
      <c r="V32" s="117">
        <f>+'15'!V32/'16'!V68*100</f>
        <v>1.0050251256281406</v>
      </c>
      <c r="W32" s="117">
        <f>+'15'!W32/'16'!W68*100</f>
        <v>1</v>
      </c>
      <c r="X32" s="117">
        <f>+'15'!X32/'16'!X68*100</f>
        <v>1.0101010101010102</v>
      </c>
      <c r="Y32" s="89"/>
      <c r="Z32" s="117">
        <f>+'15'!Z32/'16'!Z68*100</f>
        <v>-0.87301587301587302</v>
      </c>
      <c r="AA32" s="117">
        <f>+'15'!AA32/'16'!AA68*100</f>
        <v>-0.77519379844961245</v>
      </c>
      <c r="AB32" s="117">
        <f>+'15'!AB32/'16'!AB68*100</f>
        <v>-0.97560975609756095</v>
      </c>
    </row>
    <row r="33" spans="1:29" s="1" customFormat="1" x14ac:dyDescent="0.2">
      <c r="A33" s="19" t="s">
        <v>43</v>
      </c>
      <c r="B33" s="117">
        <f>+'15'!B33/'16'!B69*100</f>
        <v>-0.38680318543799774</v>
      </c>
      <c r="C33" s="117">
        <f>+'15'!C33/'16'!C69*100</f>
        <v>-0.50295211021211461</v>
      </c>
      <c r="D33" s="117">
        <f>+'15'!D33/'16'!D69*100</f>
        <v>-0.26084894474745079</v>
      </c>
      <c r="E33" s="89"/>
      <c r="F33" s="117">
        <f>+'15'!F33/'16'!F69*100</f>
        <v>-1.2772351615326822</v>
      </c>
      <c r="G33" s="117">
        <f>+'15'!G33/'16'!G69*100</f>
        <v>-1.5827338129496402</v>
      </c>
      <c r="H33" s="117">
        <f>+'15'!H33/'16'!H69*100</f>
        <v>-0.94339622641509435</v>
      </c>
      <c r="I33" s="89"/>
      <c r="J33" s="117">
        <f>+'15'!J33/'16'!J69*100</f>
        <v>-1.1244377811094453</v>
      </c>
      <c r="K33" s="117">
        <f>+'15'!K33/'16'!K69*100</f>
        <v>-2.3289665211062593</v>
      </c>
      <c r="L33" s="117">
        <f>+'15'!L33/'16'!L69*100</f>
        <v>0.15455950540958269</v>
      </c>
      <c r="M33" s="89"/>
      <c r="N33" s="117">
        <f>+'15'!N33/'16'!N69*100</f>
        <v>0.57870370370370372</v>
      </c>
      <c r="O33" s="117">
        <f>+'15'!O33/'16'!O69*100</f>
        <v>1.5167930660888407</v>
      </c>
      <c r="P33" s="117">
        <f>+'15'!P33/'16'!P69*100</f>
        <v>-0.49689440993788819</v>
      </c>
      <c r="Q33" s="89"/>
      <c r="R33" s="117">
        <f>+'15'!R33/'16'!R69*100</f>
        <v>-0.86741016109045854</v>
      </c>
      <c r="S33" s="117">
        <f>+'15'!S33/'16'!S69*100</f>
        <v>-0.60679611650485432</v>
      </c>
      <c r="T33" s="117">
        <f>+'15'!T33/'16'!T69*100</f>
        <v>-1.139240506329114</v>
      </c>
      <c r="U33" s="89"/>
      <c r="V33" s="117">
        <f>+'15'!V33/'16'!V69*100</f>
        <v>0.2130681818181818</v>
      </c>
      <c r="W33" s="117">
        <f>+'15'!W33/'16'!W69*100</f>
        <v>-1.2396694214876034</v>
      </c>
      <c r="X33" s="117">
        <f>+'15'!X33/'16'!X69*100</f>
        <v>1.7595307917888565</v>
      </c>
      <c r="Y33" s="89"/>
      <c r="Z33" s="117">
        <f>+'15'!Z33/'16'!Z69*100</f>
        <v>-7.2727272727272724E-2</v>
      </c>
      <c r="AA33" s="117">
        <f>+'15'!AA33/'16'!AA69*100</f>
        <v>0.55710306406685239</v>
      </c>
      <c r="AB33" s="117">
        <f>+'15'!AB33/'16'!AB69*100</f>
        <v>-0.76103500761035003</v>
      </c>
    </row>
    <row r="34" spans="1:29" s="1" customFormat="1" x14ac:dyDescent="0.2">
      <c r="A34" s="19" t="s">
        <v>44</v>
      </c>
      <c r="B34" s="117">
        <f>+'15'!B34/'16'!B70*100</f>
        <v>-1.5783935461241669</v>
      </c>
      <c r="C34" s="117">
        <f>+'15'!C34/'16'!C70*100</f>
        <v>-3.0913978494623655</v>
      </c>
      <c r="D34" s="117">
        <f>+'15'!D34/'16'!D70*100</f>
        <v>7.3367571533382248E-2</v>
      </c>
      <c r="E34" s="89"/>
      <c r="F34" s="117">
        <f>+'15'!F34/'16'!F70*100</f>
        <v>-1.9780219780219779</v>
      </c>
      <c r="G34" s="117">
        <f>+'15'!G34/'16'!G70*100</f>
        <v>-5.7142857142857144</v>
      </c>
      <c r="H34" s="117">
        <f>+'15'!H34/'16'!H70*100</f>
        <v>2.3809523809523809</v>
      </c>
      <c r="I34" s="89"/>
      <c r="J34" s="117">
        <f>+'15'!J34/'16'!J70*100</f>
        <v>-0.64377682403433478</v>
      </c>
      <c r="K34" s="117">
        <f>+'15'!K34/'16'!K70*100</f>
        <v>-2.1739130434782608</v>
      </c>
      <c r="L34" s="117">
        <f>+'15'!L34/'16'!L70*100</f>
        <v>0.84745762711864403</v>
      </c>
      <c r="M34" s="89"/>
      <c r="N34" s="117">
        <f>+'15'!N34/'16'!N70*100</f>
        <v>-1.7793594306049825</v>
      </c>
      <c r="O34" s="117">
        <f>+'15'!O34/'16'!O70*100</f>
        <v>-2.666666666666667</v>
      </c>
      <c r="P34" s="117">
        <f>+'15'!P34/'16'!P70*100</f>
        <v>-0.76335877862595414</v>
      </c>
      <c r="Q34" s="89"/>
      <c r="R34" s="117">
        <f>+'15'!R34/'16'!R70*100</f>
        <v>-1.3916500994035785</v>
      </c>
      <c r="S34" s="117">
        <f>+'15'!S34/'16'!S70*100</f>
        <v>-2.3166023166023164</v>
      </c>
      <c r="T34" s="117">
        <f>+'15'!T34/'16'!T70*100</f>
        <v>-0.4098360655737705</v>
      </c>
      <c r="U34" s="89"/>
      <c r="V34" s="117">
        <f>+'15'!V34/'16'!V70*100</f>
        <v>-2.3529411764705883</v>
      </c>
      <c r="W34" s="117">
        <f>+'15'!W34/'16'!W70*100</f>
        <v>-0.89686098654708524</v>
      </c>
      <c r="X34" s="117">
        <f>+'15'!X34/'16'!X70*100</f>
        <v>-3.9603960396039604</v>
      </c>
      <c r="Y34" s="89"/>
      <c r="Z34" s="117">
        <f>+'15'!Z34/'16'!Z70*100</f>
        <v>-1.3636363636363635</v>
      </c>
      <c r="AA34" s="117">
        <f>+'15'!AA34/'16'!AA70*100</f>
        <v>-4.7619047619047619</v>
      </c>
      <c r="AB34" s="117">
        <f>+'15'!AB34/'16'!AB70*100</f>
        <v>2.3923444976076556</v>
      </c>
    </row>
    <row r="35" spans="1:29" s="1" customFormat="1" x14ac:dyDescent="0.2">
      <c r="A35" s="19" t="s">
        <v>45</v>
      </c>
      <c r="B35" s="117">
        <f>+'15'!B35/'16'!B71*100</f>
        <v>-0.73936437889521156</v>
      </c>
      <c r="C35" s="117">
        <f>+'15'!C35/'16'!C71*100</f>
        <v>-0.87398222155822802</v>
      </c>
      <c r="D35" s="117">
        <f>+'15'!D35/'16'!D71*100</f>
        <v>-0.5945685360758477</v>
      </c>
      <c r="E35" s="89"/>
      <c r="F35" s="117">
        <f>+'15'!F35/'16'!F71*100</f>
        <v>-1.5102748205001237</v>
      </c>
      <c r="G35" s="117">
        <f>+'15'!G35/'16'!G71*100</f>
        <v>-1.5573383671543179</v>
      </c>
      <c r="H35" s="117">
        <f>+'15'!H35/'16'!H71*100</f>
        <v>-1.4583333333333333</v>
      </c>
      <c r="I35" s="89"/>
      <c r="J35" s="117">
        <f>+'15'!J35/'16'!J71*100</f>
        <v>-1.1174512601046125</v>
      </c>
      <c r="K35" s="117">
        <f>+'15'!K35/'16'!K71*100</f>
        <v>-1.1410314924691922</v>
      </c>
      <c r="L35" s="117">
        <f>+'15'!L35/'16'!L71*100</f>
        <v>-1.0918114143920596</v>
      </c>
      <c r="M35" s="89"/>
      <c r="N35" s="117">
        <f>+'15'!N35/'16'!N71*100</f>
        <v>-0.36253776435045315</v>
      </c>
      <c r="O35" s="117">
        <f>+'15'!O35/'16'!O71*100</f>
        <v>-0.4285157771717959</v>
      </c>
      <c r="P35" s="117">
        <f>+'15'!P35/'16'!P71*100</f>
        <v>-0.29190992493744788</v>
      </c>
      <c r="Q35" s="89"/>
      <c r="R35" s="117">
        <f>+'15'!R35/'16'!R71*100</f>
        <v>-0.90614886731391586</v>
      </c>
      <c r="S35" s="117">
        <f>+'15'!S35/'16'!S71*100</f>
        <v>-1.3761467889908259</v>
      </c>
      <c r="T35" s="117">
        <f>+'15'!T35/'16'!T71*100</f>
        <v>-0.40232454179704957</v>
      </c>
      <c r="U35" s="89"/>
      <c r="V35" s="117">
        <f>+'15'!V35/'16'!V71*100</f>
        <v>-0.45720091440182881</v>
      </c>
      <c r="W35" s="117">
        <f>+'15'!W35/'16'!W71*100</f>
        <v>-0.54455445544554448</v>
      </c>
      <c r="X35" s="117">
        <f>+'15'!X35/'16'!X71*100</f>
        <v>-0.36515388628064682</v>
      </c>
      <c r="Y35" s="89"/>
      <c r="Z35" s="117">
        <f>+'15'!Z35/'16'!Z71*100</f>
        <v>-0.12342631449024932</v>
      </c>
      <c r="AA35" s="117">
        <f>+'15'!AA35/'16'!AA71*100</f>
        <v>-0.19120458891013384</v>
      </c>
      <c r="AB35" s="117">
        <f>+'15'!AB35/'16'!AB71*100</f>
        <v>-5.1046452271567129E-2</v>
      </c>
    </row>
    <row r="36" spans="1:29" s="1" customFormat="1" x14ac:dyDescent="0.2">
      <c r="A36" s="19" t="s">
        <v>46</v>
      </c>
      <c r="B36" s="117">
        <f>+'15'!B36/'16'!B72*100</f>
        <v>0</v>
      </c>
      <c r="C36" s="117">
        <f>+'15'!C36/'16'!C72*100</f>
        <v>-0.38925282445647014</v>
      </c>
      <c r="D36" s="117">
        <f>+'15'!D36/'16'!D72*100</f>
        <v>0.40731174249950325</v>
      </c>
      <c r="E36" s="89"/>
      <c r="F36" s="117">
        <f>+'15'!F36/'16'!F72*100</f>
        <v>-0.37255510710959333</v>
      </c>
      <c r="G36" s="117">
        <f>+'15'!G36/'16'!G72*100</f>
        <v>-0.43209876543209874</v>
      </c>
      <c r="H36" s="117">
        <f>+'15'!H36/'16'!H72*100</f>
        <v>-0.31230480949406619</v>
      </c>
      <c r="I36" s="89"/>
      <c r="J36" s="117">
        <f>+'15'!J36/'16'!J72*100</f>
        <v>-0.35110118097669968</v>
      </c>
      <c r="K36" s="117">
        <f>+'15'!K36/'16'!K72*100</f>
        <v>0.18761726078799248</v>
      </c>
      <c r="L36" s="117">
        <f>+'15'!L36/'16'!L72*100</f>
        <v>-0.91264667535853972</v>
      </c>
      <c r="M36" s="89"/>
      <c r="N36" s="117">
        <f>+'15'!N36/'16'!N72*100</f>
        <v>-1.2364760432766615</v>
      </c>
      <c r="O36" s="117">
        <f>+'15'!O36/'16'!O72*100</f>
        <v>-1.250625312656328</v>
      </c>
      <c r="P36" s="117">
        <f>+'15'!P36/'16'!P72*100</f>
        <v>-1.2214551248008496</v>
      </c>
      <c r="Q36" s="89"/>
      <c r="R36" s="117">
        <f>+'15'!R36/'16'!R72*100</f>
        <v>0.65395095367847411</v>
      </c>
      <c r="S36" s="117">
        <f>+'15'!S36/'16'!S72*100</f>
        <v>0.32017075773745995</v>
      </c>
      <c r="T36" s="117">
        <f>+'15'!T36/'16'!T72*100</f>
        <v>1.0022271714922049</v>
      </c>
      <c r="U36" s="89"/>
      <c r="V36" s="117">
        <f>+'15'!V36/'16'!V72*100</f>
        <v>0.29542097488921715</v>
      </c>
      <c r="W36" s="117">
        <f>+'15'!W36/'16'!W72*100</f>
        <v>0.17055144968732233</v>
      </c>
      <c r="X36" s="117">
        <f>+'15'!X36/'16'!X72*100</f>
        <v>0.43050430504305043</v>
      </c>
      <c r="Y36" s="89"/>
      <c r="Z36" s="117">
        <f>+'15'!Z36/'16'!Z72*100</f>
        <v>1.1185006045949213</v>
      </c>
      <c r="AA36" s="117">
        <f>+'15'!AA36/'16'!AA72*100</f>
        <v>-1.2485136741973841</v>
      </c>
      <c r="AB36" s="117">
        <f>+'15'!AB36/'16'!AB72*100</f>
        <v>3.5670356703567037</v>
      </c>
    </row>
    <row r="37" spans="1:29" s="1" customFormat="1" ht="13.5" thickBot="1" x14ac:dyDescent="0.25">
      <c r="A37" s="19" t="s">
        <v>47</v>
      </c>
      <c r="B37" s="117">
        <f>+'15'!B37/'16'!B73*100</f>
        <v>0.8524928958925343</v>
      </c>
      <c r="C37" s="117">
        <f>+'15'!C37/'16'!C73*100</f>
        <v>1.2060301507537687</v>
      </c>
      <c r="D37" s="117">
        <f>+'15'!D37/'16'!D73*100</f>
        <v>0.4784688995215311</v>
      </c>
      <c r="E37" s="89"/>
      <c r="F37" s="117">
        <f>+'15'!F37/'16'!F73*100</f>
        <v>1.0526315789473684</v>
      </c>
      <c r="G37" s="117">
        <f>+'15'!G37/'16'!G73*100</f>
        <v>0.71174377224199281</v>
      </c>
      <c r="H37" s="117">
        <f>+'15'!H37/'16'!H73*100</f>
        <v>1.3840830449826991</v>
      </c>
      <c r="I37" s="89"/>
      <c r="J37" s="117">
        <f>+'15'!J37/'16'!J73*100</f>
        <v>1.10062893081761</v>
      </c>
      <c r="K37" s="117">
        <f>+'15'!K37/'16'!K73*100</f>
        <v>-0.29940119760479045</v>
      </c>
      <c r="L37" s="117">
        <f>+'15'!L37/'16'!L73*100</f>
        <v>2.6490066225165565</v>
      </c>
      <c r="M37" s="89"/>
      <c r="N37" s="117">
        <f>+'15'!N37/'16'!N73*100</f>
        <v>-0.24125452352231602</v>
      </c>
      <c r="O37" s="117">
        <f>+'15'!O37/'16'!O73*100</f>
        <v>-0.46403712296983757</v>
      </c>
      <c r="P37" s="117">
        <f>+'15'!P37/'16'!P73*100</f>
        <v>0</v>
      </c>
      <c r="Q37" s="89"/>
      <c r="R37" s="117">
        <f>+'15'!R37/'16'!R73*100</f>
        <v>0.47543581616481778</v>
      </c>
      <c r="S37" s="117">
        <f>+'15'!S37/'16'!S73*100</f>
        <v>3.3434650455927049</v>
      </c>
      <c r="T37" s="117">
        <f>+'15'!T37/'16'!T73*100</f>
        <v>-2.6490066225165565</v>
      </c>
      <c r="U37" s="89"/>
      <c r="V37" s="117">
        <f>+'15'!V37/'16'!V73*100</f>
        <v>1.7268445839874409</v>
      </c>
      <c r="W37" s="117">
        <f>+'15'!W37/'16'!W73*100</f>
        <v>2.1406727828746175</v>
      </c>
      <c r="X37" s="117">
        <f>+'15'!X37/'16'!X73*100</f>
        <v>1.2903225806451613</v>
      </c>
      <c r="Y37" s="89"/>
      <c r="Z37" s="117">
        <f>+'15'!Z37/'16'!Z73*100</f>
        <v>1.4084507042253522</v>
      </c>
      <c r="AA37" s="117">
        <f>+'15'!AA37/'16'!AA73*100</f>
        <v>2.4305555555555558</v>
      </c>
      <c r="AB37" s="117">
        <f>+'15'!AB37/'16'!AB73*100</f>
        <v>0.35714285714285715</v>
      </c>
    </row>
    <row r="38" spans="1:29" ht="15" customHeight="1" x14ac:dyDescent="0.2">
      <c r="A38" s="52" t="s">
        <v>154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  <row r="39" spans="1:29" ht="12" x14ac:dyDescent="0.2">
      <c r="A39" s="16" t="s">
        <v>242</v>
      </c>
    </row>
    <row r="42" spans="1:29" s="75" customFormat="1" ht="17.25" customHeight="1" x14ac:dyDescent="0.15">
      <c r="A42" s="176" t="s">
        <v>24</v>
      </c>
      <c r="B42" s="173" t="s">
        <v>0</v>
      </c>
      <c r="C42" s="173"/>
      <c r="D42" s="173"/>
      <c r="E42" s="124"/>
      <c r="F42" s="173" t="s">
        <v>112</v>
      </c>
      <c r="G42" s="173"/>
      <c r="H42" s="173"/>
      <c r="I42" s="124"/>
      <c r="J42" s="173" t="s">
        <v>113</v>
      </c>
      <c r="K42" s="173"/>
      <c r="L42" s="173"/>
      <c r="M42" s="124"/>
      <c r="N42" s="173" t="s">
        <v>114</v>
      </c>
      <c r="O42" s="173"/>
      <c r="P42" s="173"/>
      <c r="Q42" s="124"/>
      <c r="R42" s="173" t="s">
        <v>115</v>
      </c>
      <c r="S42" s="173"/>
      <c r="T42" s="173"/>
      <c r="U42" s="124"/>
      <c r="V42" s="173" t="s">
        <v>116</v>
      </c>
      <c r="W42" s="173"/>
      <c r="X42" s="173"/>
      <c r="Y42" s="124"/>
      <c r="Z42" s="173" t="s">
        <v>117</v>
      </c>
      <c r="AA42" s="173"/>
      <c r="AB42" s="173"/>
      <c r="AC42" s="35"/>
    </row>
    <row r="43" spans="1:29" s="75" customFormat="1" ht="27.75" customHeight="1" x14ac:dyDescent="0.15">
      <c r="A43" s="176"/>
      <c r="B43" s="125" t="s">
        <v>0</v>
      </c>
      <c r="C43" s="125" t="s">
        <v>9</v>
      </c>
      <c r="D43" s="125" t="s">
        <v>10</v>
      </c>
      <c r="E43" s="126"/>
      <c r="F43" s="125" t="s">
        <v>0</v>
      </c>
      <c r="G43" s="125" t="s">
        <v>9</v>
      </c>
      <c r="H43" s="125" t="s">
        <v>10</v>
      </c>
      <c r="I43" s="125"/>
      <c r="J43" s="125" t="s">
        <v>0</v>
      </c>
      <c r="K43" s="125" t="s">
        <v>9</v>
      </c>
      <c r="L43" s="125" t="s">
        <v>10</v>
      </c>
      <c r="M43" s="126"/>
      <c r="N43" s="125" t="s">
        <v>0</v>
      </c>
      <c r="O43" s="125" t="s">
        <v>9</v>
      </c>
      <c r="P43" s="125" t="s">
        <v>10</v>
      </c>
      <c r="Q43" s="126"/>
      <c r="R43" s="125" t="s">
        <v>0</v>
      </c>
      <c r="S43" s="125" t="s">
        <v>9</v>
      </c>
      <c r="T43" s="125" t="s">
        <v>10</v>
      </c>
      <c r="U43" s="126"/>
      <c r="V43" s="125" t="s">
        <v>0</v>
      </c>
      <c r="W43" s="125" t="s">
        <v>9</v>
      </c>
      <c r="X43" s="125" t="s">
        <v>10</v>
      </c>
      <c r="Y43" s="126"/>
      <c r="Z43" s="125" t="s">
        <v>0</v>
      </c>
      <c r="AA43" s="125" t="s">
        <v>9</v>
      </c>
      <c r="AB43" s="125" t="s">
        <v>10</v>
      </c>
      <c r="AC43" s="76"/>
    </row>
    <row r="44" spans="1:29" s="46" customFormat="1" x14ac:dyDescent="0.2">
      <c r="A44" s="51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1"/>
    </row>
    <row r="45" spans="1:29" s="94" customFormat="1" x14ac:dyDescent="0.2">
      <c r="A45" s="20" t="s">
        <v>0</v>
      </c>
      <c r="B45" s="96">
        <f>SUM(B47:B73)</f>
        <v>416303</v>
      </c>
      <c r="C45" s="96">
        <f>SUM(C47:C73)</f>
        <v>214280</v>
      </c>
      <c r="D45" s="96">
        <f>SUM(D47:D73)</f>
        <v>202023</v>
      </c>
      <c r="E45" s="96"/>
      <c r="F45" s="96">
        <f>SUM(F47:F73)</f>
        <v>64379</v>
      </c>
      <c r="G45" s="96">
        <f>SUM(G47:G73)</f>
        <v>32958</v>
      </c>
      <c r="H45" s="96">
        <f>SUM(H47:H73)</f>
        <v>31421</v>
      </c>
      <c r="I45" s="96"/>
      <c r="J45" s="96">
        <f>SUM(J47:J73)</f>
        <v>65194</v>
      </c>
      <c r="K45" s="96">
        <f>SUM(K47:K73)</f>
        <v>33592</v>
      </c>
      <c r="L45" s="96">
        <f>SUM(L47:L73)</f>
        <v>31602</v>
      </c>
      <c r="M45" s="96"/>
      <c r="N45" s="96">
        <f>SUM(N47:N73)</f>
        <v>80259</v>
      </c>
      <c r="O45" s="96">
        <f>SUM(O47:O73)</f>
        <v>41532</v>
      </c>
      <c r="P45" s="96">
        <f>SUM(P47:P73)</f>
        <v>38727</v>
      </c>
      <c r="Q45" s="96"/>
      <c r="R45" s="96">
        <f>SUM(R47:R73)</f>
        <v>72066</v>
      </c>
      <c r="S45" s="96">
        <f>SUM(S47:S73)</f>
        <v>36925</v>
      </c>
      <c r="T45" s="96">
        <f>SUM(T47:T73)</f>
        <v>35141</v>
      </c>
      <c r="U45" s="96"/>
      <c r="V45" s="96">
        <f>SUM(V47:V73)</f>
        <v>66693</v>
      </c>
      <c r="W45" s="96">
        <f>SUM(W47:W73)</f>
        <v>34452</v>
      </c>
      <c r="X45" s="96">
        <f>SUM(X47:X73)</f>
        <v>32241</v>
      </c>
      <c r="Y45" s="96"/>
      <c r="Z45" s="96">
        <f>SUM(Z47:Z73)</f>
        <v>67712</v>
      </c>
      <c r="AA45" s="96">
        <f>SUM(AA47:AA73)</f>
        <v>34821</v>
      </c>
      <c r="AB45" s="96">
        <f>SUM(AB47:AB73)</f>
        <v>32891</v>
      </c>
      <c r="AC45" s="44"/>
    </row>
    <row r="46" spans="1:29" x14ac:dyDescent="0.2">
      <c r="A46" s="21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9" x14ac:dyDescent="0.2">
      <c r="A47" s="19" t="s">
        <v>27</v>
      </c>
      <c r="B47" s="89">
        <f>+F47+J47+N47+R47+V47+Z47</f>
        <v>23371</v>
      </c>
      <c r="C47" s="89">
        <f>+G47+K47+O47+S47+W47+AA47</f>
        <v>11904</v>
      </c>
      <c r="D47" s="89">
        <f>+B47-C47</f>
        <v>11467</v>
      </c>
      <c r="E47" s="90"/>
      <c r="F47" s="90">
        <v>3573</v>
      </c>
      <c r="G47" s="90">
        <v>1764</v>
      </c>
      <c r="H47" s="90">
        <f>+F47-G47</f>
        <v>1809</v>
      </c>
      <c r="I47" s="90"/>
      <c r="J47" s="90">
        <v>3739</v>
      </c>
      <c r="K47" s="90">
        <v>1973</v>
      </c>
      <c r="L47" s="90">
        <f>+J47-K47</f>
        <v>1766</v>
      </c>
      <c r="M47" s="90"/>
      <c r="N47" s="90">
        <v>4607</v>
      </c>
      <c r="O47" s="90">
        <v>2316</v>
      </c>
      <c r="P47" s="90">
        <f>+N47-O47</f>
        <v>2291</v>
      </c>
      <c r="Q47" s="90"/>
      <c r="R47" s="90">
        <v>3864</v>
      </c>
      <c r="S47" s="90">
        <v>1957</v>
      </c>
      <c r="T47" s="90">
        <f>+R47-S47</f>
        <v>1907</v>
      </c>
      <c r="U47" s="90"/>
      <c r="V47" s="90">
        <v>3710</v>
      </c>
      <c r="W47" s="90">
        <v>1919</v>
      </c>
      <c r="X47" s="90">
        <f>+V47-W47</f>
        <v>1791</v>
      </c>
      <c r="Y47" s="90"/>
      <c r="Z47" s="90">
        <v>3878</v>
      </c>
      <c r="AA47" s="90">
        <v>1975</v>
      </c>
      <c r="AB47" s="90">
        <f>+Z47-AA47</f>
        <v>1903</v>
      </c>
    </row>
    <row r="48" spans="1:29" x14ac:dyDescent="0.2">
      <c r="A48" s="19" t="s">
        <v>33</v>
      </c>
      <c r="B48" s="89">
        <f t="shared" ref="B48:C73" si="0">+F48+J48+N48+R48+V48+Z48</f>
        <v>19429</v>
      </c>
      <c r="C48" s="89">
        <f t="shared" si="0"/>
        <v>9911</v>
      </c>
      <c r="D48" s="89">
        <f t="shared" ref="D48:D73" si="1">+B48-C48</f>
        <v>9518</v>
      </c>
      <c r="E48" s="90"/>
      <c r="F48" s="90">
        <v>2931</v>
      </c>
      <c r="G48" s="90">
        <v>1490</v>
      </c>
      <c r="H48" s="90">
        <f t="shared" ref="H48:H73" si="2">+F48-G48</f>
        <v>1441</v>
      </c>
      <c r="I48" s="90"/>
      <c r="J48" s="90">
        <v>2945</v>
      </c>
      <c r="K48" s="90">
        <v>1533</v>
      </c>
      <c r="L48" s="90">
        <f t="shared" ref="L48:L73" si="3">+J48-K48</f>
        <v>1412</v>
      </c>
      <c r="M48" s="90"/>
      <c r="N48" s="90">
        <v>3868</v>
      </c>
      <c r="O48" s="90">
        <v>1968</v>
      </c>
      <c r="P48" s="90">
        <f t="shared" ref="P48:P73" si="4">+N48-O48</f>
        <v>1900</v>
      </c>
      <c r="Q48" s="90"/>
      <c r="R48" s="90">
        <v>3303</v>
      </c>
      <c r="S48" s="90">
        <v>1668</v>
      </c>
      <c r="T48" s="90">
        <f t="shared" ref="T48:T73" si="5">+R48-S48</f>
        <v>1635</v>
      </c>
      <c r="U48" s="90"/>
      <c r="V48" s="90">
        <v>3193</v>
      </c>
      <c r="W48" s="90">
        <v>1621</v>
      </c>
      <c r="X48" s="90">
        <f t="shared" ref="X48:X73" si="6">+V48-W48</f>
        <v>1572</v>
      </c>
      <c r="Y48" s="90"/>
      <c r="Z48" s="90">
        <v>3189</v>
      </c>
      <c r="AA48" s="90">
        <v>1631</v>
      </c>
      <c r="AB48" s="90">
        <f t="shared" ref="AB48:AB73" si="7">+Z48-AA48</f>
        <v>1558</v>
      </c>
    </row>
    <row r="49" spans="1:28" x14ac:dyDescent="0.2">
      <c r="A49" s="19" t="s">
        <v>19</v>
      </c>
      <c r="B49" s="89">
        <f t="shared" si="0"/>
        <v>19817</v>
      </c>
      <c r="C49" s="89">
        <f t="shared" si="0"/>
        <v>10316</v>
      </c>
      <c r="D49" s="89">
        <f t="shared" si="1"/>
        <v>9501</v>
      </c>
      <c r="E49" s="90"/>
      <c r="F49" s="90">
        <v>3002</v>
      </c>
      <c r="G49" s="90">
        <v>1583</v>
      </c>
      <c r="H49" s="90">
        <f t="shared" si="2"/>
        <v>1419</v>
      </c>
      <c r="I49" s="90"/>
      <c r="J49" s="90">
        <v>3181</v>
      </c>
      <c r="K49" s="90">
        <v>1641</v>
      </c>
      <c r="L49" s="90">
        <f t="shared" si="3"/>
        <v>1540</v>
      </c>
      <c r="M49" s="90"/>
      <c r="N49" s="90">
        <v>3944</v>
      </c>
      <c r="O49" s="90">
        <v>2095</v>
      </c>
      <c r="P49" s="90">
        <f t="shared" si="4"/>
        <v>1849</v>
      </c>
      <c r="Q49" s="90"/>
      <c r="R49" s="90">
        <v>3418</v>
      </c>
      <c r="S49" s="90">
        <v>1796</v>
      </c>
      <c r="T49" s="90">
        <f t="shared" si="5"/>
        <v>1622</v>
      </c>
      <c r="U49" s="90"/>
      <c r="V49" s="90">
        <v>3170</v>
      </c>
      <c r="W49" s="90">
        <v>1624</v>
      </c>
      <c r="X49" s="90">
        <f t="shared" si="6"/>
        <v>1546</v>
      </c>
      <c r="Y49" s="90"/>
      <c r="Z49" s="90">
        <v>3102</v>
      </c>
      <c r="AA49" s="90">
        <v>1577</v>
      </c>
      <c r="AB49" s="90">
        <f t="shared" si="7"/>
        <v>1525</v>
      </c>
    </row>
    <row r="50" spans="1:28" x14ac:dyDescent="0.2">
      <c r="A50" s="19" t="s">
        <v>34</v>
      </c>
      <c r="B50" s="89">
        <f t="shared" si="0"/>
        <v>24558</v>
      </c>
      <c r="C50" s="89">
        <f t="shared" si="0"/>
        <v>12481</v>
      </c>
      <c r="D50" s="89">
        <f t="shared" si="1"/>
        <v>12077</v>
      </c>
      <c r="E50" s="90"/>
      <c r="F50" s="90">
        <v>3721</v>
      </c>
      <c r="G50" s="90">
        <v>1885</v>
      </c>
      <c r="H50" s="90">
        <f t="shared" si="2"/>
        <v>1836</v>
      </c>
      <c r="I50" s="90"/>
      <c r="J50" s="90">
        <v>3926</v>
      </c>
      <c r="K50" s="90">
        <v>1973</v>
      </c>
      <c r="L50" s="90">
        <f t="shared" si="3"/>
        <v>1953</v>
      </c>
      <c r="M50" s="90"/>
      <c r="N50" s="90">
        <v>4743</v>
      </c>
      <c r="O50" s="90">
        <v>2458</v>
      </c>
      <c r="P50" s="90">
        <f t="shared" si="4"/>
        <v>2285</v>
      </c>
      <c r="Q50" s="90"/>
      <c r="R50" s="90">
        <v>4250</v>
      </c>
      <c r="S50" s="90">
        <v>2167</v>
      </c>
      <c r="T50" s="90">
        <f t="shared" si="5"/>
        <v>2083</v>
      </c>
      <c r="U50" s="90"/>
      <c r="V50" s="90">
        <v>3907</v>
      </c>
      <c r="W50" s="90">
        <v>1960</v>
      </c>
      <c r="X50" s="90">
        <f t="shared" si="6"/>
        <v>1947</v>
      </c>
      <c r="Y50" s="90"/>
      <c r="Z50" s="90">
        <v>4011</v>
      </c>
      <c r="AA50" s="90">
        <v>2038</v>
      </c>
      <c r="AB50" s="90">
        <f t="shared" si="7"/>
        <v>1973</v>
      </c>
    </row>
    <row r="51" spans="1:28" x14ac:dyDescent="0.2">
      <c r="A51" s="19" t="s">
        <v>35</v>
      </c>
      <c r="B51" s="89">
        <f t="shared" si="0"/>
        <v>6014</v>
      </c>
      <c r="C51" s="89">
        <f t="shared" si="0"/>
        <v>3124</v>
      </c>
      <c r="D51" s="89">
        <f t="shared" si="1"/>
        <v>2890</v>
      </c>
      <c r="E51" s="91"/>
      <c r="F51" s="91">
        <v>895</v>
      </c>
      <c r="G51" s="91">
        <v>465</v>
      </c>
      <c r="H51" s="90">
        <f t="shared" si="2"/>
        <v>430</v>
      </c>
      <c r="I51" s="91"/>
      <c r="J51" s="90">
        <v>958</v>
      </c>
      <c r="K51" s="90">
        <v>478</v>
      </c>
      <c r="L51" s="90">
        <f t="shared" si="3"/>
        <v>480</v>
      </c>
      <c r="M51" s="90"/>
      <c r="N51" s="90">
        <v>1125</v>
      </c>
      <c r="O51" s="90">
        <v>594</v>
      </c>
      <c r="P51" s="90">
        <f t="shared" si="4"/>
        <v>531</v>
      </c>
      <c r="Q51" s="90"/>
      <c r="R51" s="90">
        <v>1077</v>
      </c>
      <c r="S51" s="90">
        <v>536</v>
      </c>
      <c r="T51" s="90">
        <f t="shared" si="5"/>
        <v>541</v>
      </c>
      <c r="U51" s="90"/>
      <c r="V51" s="90">
        <v>970</v>
      </c>
      <c r="W51" s="90">
        <v>525</v>
      </c>
      <c r="X51" s="90">
        <f t="shared" si="6"/>
        <v>445</v>
      </c>
      <c r="Y51" s="90"/>
      <c r="Z51" s="90">
        <v>989</v>
      </c>
      <c r="AA51" s="90">
        <v>526</v>
      </c>
      <c r="AB51" s="90">
        <f t="shared" si="7"/>
        <v>463</v>
      </c>
    </row>
    <row r="52" spans="1:28" x14ac:dyDescent="0.2">
      <c r="A52" s="19" t="s">
        <v>36</v>
      </c>
      <c r="B52" s="89">
        <f t="shared" si="0"/>
        <v>14520</v>
      </c>
      <c r="C52" s="89">
        <f t="shared" si="0"/>
        <v>7399</v>
      </c>
      <c r="D52" s="89">
        <f t="shared" si="1"/>
        <v>7121</v>
      </c>
      <c r="E52" s="91"/>
      <c r="F52" s="91">
        <v>2344</v>
      </c>
      <c r="G52" s="91">
        <v>1164</v>
      </c>
      <c r="H52" s="90">
        <f t="shared" si="2"/>
        <v>1180</v>
      </c>
      <c r="I52" s="91"/>
      <c r="J52" s="91">
        <v>2105</v>
      </c>
      <c r="K52" s="91">
        <v>1076</v>
      </c>
      <c r="L52" s="90">
        <f t="shared" si="3"/>
        <v>1029</v>
      </c>
      <c r="M52" s="91"/>
      <c r="N52" s="91">
        <v>2729</v>
      </c>
      <c r="O52" s="91">
        <v>1428</v>
      </c>
      <c r="P52" s="90">
        <f t="shared" si="4"/>
        <v>1301</v>
      </c>
      <c r="Q52" s="91"/>
      <c r="R52" s="91">
        <v>2555</v>
      </c>
      <c r="S52" s="91">
        <v>1294</v>
      </c>
      <c r="T52" s="90">
        <f t="shared" si="5"/>
        <v>1261</v>
      </c>
      <c r="U52" s="91"/>
      <c r="V52" s="91">
        <v>2348</v>
      </c>
      <c r="W52" s="91">
        <v>1161</v>
      </c>
      <c r="X52" s="90">
        <f t="shared" si="6"/>
        <v>1187</v>
      </c>
      <c r="Y52" s="91"/>
      <c r="Z52" s="91">
        <v>2439</v>
      </c>
      <c r="AA52" s="91">
        <v>1276</v>
      </c>
      <c r="AB52" s="90">
        <f t="shared" si="7"/>
        <v>1163</v>
      </c>
    </row>
    <row r="53" spans="1:28" s="1" customFormat="1" x14ac:dyDescent="0.2">
      <c r="A53" s="19" t="s">
        <v>53</v>
      </c>
      <c r="B53" s="89">
        <f t="shared" si="0"/>
        <v>3643</v>
      </c>
      <c r="C53" s="89">
        <f t="shared" si="0"/>
        <v>1860</v>
      </c>
      <c r="D53" s="89">
        <f t="shared" si="1"/>
        <v>1783</v>
      </c>
      <c r="E53" s="91"/>
      <c r="F53" s="91">
        <v>557</v>
      </c>
      <c r="G53" s="91">
        <v>292</v>
      </c>
      <c r="H53" s="90">
        <f t="shared" si="2"/>
        <v>265</v>
      </c>
      <c r="I53" s="91"/>
      <c r="J53" s="91">
        <v>564</v>
      </c>
      <c r="K53" s="91">
        <v>283</v>
      </c>
      <c r="L53" s="90">
        <f t="shared" si="3"/>
        <v>281</v>
      </c>
      <c r="M53" s="91"/>
      <c r="N53" s="91">
        <v>690</v>
      </c>
      <c r="O53" s="91">
        <v>347</v>
      </c>
      <c r="P53" s="90">
        <f t="shared" si="4"/>
        <v>343</v>
      </c>
      <c r="Q53" s="91"/>
      <c r="R53" s="91">
        <v>621</v>
      </c>
      <c r="S53" s="91">
        <v>295</v>
      </c>
      <c r="T53" s="90">
        <f t="shared" si="5"/>
        <v>326</v>
      </c>
      <c r="U53" s="91"/>
      <c r="V53" s="91">
        <v>572</v>
      </c>
      <c r="W53" s="91">
        <v>301</v>
      </c>
      <c r="X53" s="90">
        <f t="shared" si="6"/>
        <v>271</v>
      </c>
      <c r="Y53" s="91"/>
      <c r="Z53" s="91">
        <v>639</v>
      </c>
      <c r="AA53" s="91">
        <v>342</v>
      </c>
      <c r="AB53" s="90">
        <f t="shared" si="7"/>
        <v>297</v>
      </c>
    </row>
    <row r="54" spans="1:28" s="1" customFormat="1" x14ac:dyDescent="0.2">
      <c r="A54" s="19" t="s">
        <v>28</v>
      </c>
      <c r="B54" s="89">
        <f t="shared" si="0"/>
        <v>36963</v>
      </c>
      <c r="C54" s="89">
        <f t="shared" si="0"/>
        <v>19065</v>
      </c>
      <c r="D54" s="89">
        <f t="shared" si="1"/>
        <v>17898</v>
      </c>
      <c r="E54" s="91"/>
      <c r="F54" s="91">
        <v>5669</v>
      </c>
      <c r="G54" s="91">
        <v>2912</v>
      </c>
      <c r="H54" s="90">
        <f t="shared" si="2"/>
        <v>2757</v>
      </c>
      <c r="I54" s="91"/>
      <c r="J54" s="91">
        <v>5833</v>
      </c>
      <c r="K54" s="91">
        <v>3014</v>
      </c>
      <c r="L54" s="90">
        <f t="shared" si="3"/>
        <v>2819</v>
      </c>
      <c r="M54" s="91"/>
      <c r="N54" s="91">
        <v>7007</v>
      </c>
      <c r="O54" s="91">
        <v>3621</v>
      </c>
      <c r="P54" s="90">
        <f t="shared" si="4"/>
        <v>3386</v>
      </c>
      <c r="Q54" s="91"/>
      <c r="R54" s="91">
        <v>6172</v>
      </c>
      <c r="S54" s="91">
        <v>3197</v>
      </c>
      <c r="T54" s="90">
        <f t="shared" si="5"/>
        <v>2975</v>
      </c>
      <c r="U54" s="91"/>
      <c r="V54" s="91">
        <v>6150</v>
      </c>
      <c r="W54" s="91">
        <v>3188</v>
      </c>
      <c r="X54" s="90">
        <f t="shared" si="6"/>
        <v>2962</v>
      </c>
      <c r="Y54" s="91"/>
      <c r="Z54" s="91">
        <v>6132</v>
      </c>
      <c r="AA54" s="91">
        <v>3133</v>
      </c>
      <c r="AB54" s="90">
        <f t="shared" si="7"/>
        <v>2999</v>
      </c>
    </row>
    <row r="55" spans="1:28" s="1" customFormat="1" x14ac:dyDescent="0.2">
      <c r="A55" s="19" t="s">
        <v>37</v>
      </c>
      <c r="B55" s="89">
        <f t="shared" si="0"/>
        <v>17649</v>
      </c>
      <c r="C55" s="89">
        <f t="shared" si="0"/>
        <v>9082</v>
      </c>
      <c r="D55" s="89">
        <f t="shared" si="1"/>
        <v>8567</v>
      </c>
      <c r="E55" s="90"/>
      <c r="F55" s="90">
        <v>2720</v>
      </c>
      <c r="G55" s="90">
        <v>1390</v>
      </c>
      <c r="H55" s="90">
        <f t="shared" si="2"/>
        <v>1330</v>
      </c>
      <c r="I55" s="90"/>
      <c r="J55" s="90">
        <v>2848</v>
      </c>
      <c r="K55" s="90">
        <v>1507</v>
      </c>
      <c r="L55" s="90">
        <f t="shared" si="3"/>
        <v>1341</v>
      </c>
      <c r="M55" s="90"/>
      <c r="N55" s="90">
        <v>3298</v>
      </c>
      <c r="O55" s="90">
        <v>1676</v>
      </c>
      <c r="P55" s="90">
        <f t="shared" si="4"/>
        <v>1622</v>
      </c>
      <c r="Q55" s="90"/>
      <c r="R55" s="90">
        <v>3020</v>
      </c>
      <c r="S55" s="90">
        <v>1508</v>
      </c>
      <c r="T55" s="90">
        <f t="shared" si="5"/>
        <v>1512</v>
      </c>
      <c r="U55" s="90"/>
      <c r="V55" s="90">
        <v>2841</v>
      </c>
      <c r="W55" s="90">
        <v>1493</v>
      </c>
      <c r="X55" s="90">
        <f t="shared" si="6"/>
        <v>1348</v>
      </c>
      <c r="Y55" s="90"/>
      <c r="Z55" s="90">
        <v>2922</v>
      </c>
      <c r="AA55" s="90">
        <v>1508</v>
      </c>
      <c r="AB55" s="90">
        <f t="shared" si="7"/>
        <v>1414</v>
      </c>
    </row>
    <row r="56" spans="1:28" s="1" customFormat="1" x14ac:dyDescent="0.2">
      <c r="A56" s="19" t="s">
        <v>38</v>
      </c>
      <c r="B56" s="89">
        <f t="shared" si="0"/>
        <v>26863</v>
      </c>
      <c r="C56" s="89">
        <f t="shared" si="0"/>
        <v>13915</v>
      </c>
      <c r="D56" s="89">
        <f t="shared" si="1"/>
        <v>12948</v>
      </c>
      <c r="E56" s="91"/>
      <c r="F56" s="91">
        <v>4328</v>
      </c>
      <c r="G56" s="91">
        <v>2196</v>
      </c>
      <c r="H56" s="90">
        <f t="shared" si="2"/>
        <v>2132</v>
      </c>
      <c r="I56" s="91"/>
      <c r="J56" s="91">
        <v>4405</v>
      </c>
      <c r="K56" s="91">
        <v>2281</v>
      </c>
      <c r="L56" s="90">
        <f t="shared" si="3"/>
        <v>2124</v>
      </c>
      <c r="M56" s="91"/>
      <c r="N56" s="91">
        <v>5079</v>
      </c>
      <c r="O56" s="91">
        <v>2638</v>
      </c>
      <c r="P56" s="90">
        <f t="shared" si="4"/>
        <v>2441</v>
      </c>
      <c r="Q56" s="91"/>
      <c r="R56" s="91">
        <v>4643</v>
      </c>
      <c r="S56" s="91">
        <v>2402</v>
      </c>
      <c r="T56" s="90">
        <f t="shared" si="5"/>
        <v>2241</v>
      </c>
      <c r="U56" s="91"/>
      <c r="V56" s="91">
        <v>4225</v>
      </c>
      <c r="W56" s="91">
        <v>2208</v>
      </c>
      <c r="X56" s="90">
        <f t="shared" si="6"/>
        <v>2017</v>
      </c>
      <c r="Y56" s="91"/>
      <c r="Z56" s="91">
        <v>4183</v>
      </c>
      <c r="AA56" s="91">
        <v>2190</v>
      </c>
      <c r="AB56" s="90">
        <f t="shared" si="7"/>
        <v>1993</v>
      </c>
    </row>
    <row r="57" spans="1:28" s="1" customFormat="1" x14ac:dyDescent="0.2">
      <c r="A57" s="19" t="s">
        <v>39</v>
      </c>
      <c r="B57" s="89">
        <f t="shared" si="0"/>
        <v>9274</v>
      </c>
      <c r="C57" s="89">
        <f t="shared" si="0"/>
        <v>4878</v>
      </c>
      <c r="D57" s="89">
        <f t="shared" si="1"/>
        <v>4396</v>
      </c>
      <c r="E57" s="91"/>
      <c r="F57" s="91">
        <v>1575</v>
      </c>
      <c r="G57" s="91">
        <v>818</v>
      </c>
      <c r="H57" s="90">
        <f t="shared" si="2"/>
        <v>757</v>
      </c>
      <c r="I57" s="91"/>
      <c r="J57" s="91">
        <v>1422</v>
      </c>
      <c r="K57" s="91">
        <v>733</v>
      </c>
      <c r="L57" s="90">
        <f t="shared" si="3"/>
        <v>689</v>
      </c>
      <c r="M57" s="91"/>
      <c r="N57" s="91">
        <v>1726</v>
      </c>
      <c r="O57" s="91">
        <v>924</v>
      </c>
      <c r="P57" s="90">
        <f t="shared" si="4"/>
        <v>802</v>
      </c>
      <c r="Q57" s="91"/>
      <c r="R57" s="91">
        <v>1548</v>
      </c>
      <c r="S57" s="91">
        <v>797</v>
      </c>
      <c r="T57" s="90">
        <f t="shared" si="5"/>
        <v>751</v>
      </c>
      <c r="U57" s="91"/>
      <c r="V57" s="91">
        <v>1445</v>
      </c>
      <c r="W57" s="91">
        <v>770</v>
      </c>
      <c r="X57" s="90">
        <f t="shared" si="6"/>
        <v>675</v>
      </c>
      <c r="Y57" s="91"/>
      <c r="Z57" s="91">
        <v>1558</v>
      </c>
      <c r="AA57" s="91">
        <v>836</v>
      </c>
      <c r="AB57" s="90">
        <f t="shared" si="7"/>
        <v>722</v>
      </c>
    </row>
    <row r="58" spans="1:28" s="1" customFormat="1" x14ac:dyDescent="0.2">
      <c r="A58" s="18" t="s">
        <v>20</v>
      </c>
      <c r="B58" s="89">
        <f t="shared" si="0"/>
        <v>34187</v>
      </c>
      <c r="C58" s="89">
        <f t="shared" si="0"/>
        <v>17660</v>
      </c>
      <c r="D58" s="89">
        <f t="shared" si="1"/>
        <v>16527</v>
      </c>
      <c r="E58" s="89"/>
      <c r="F58" s="90">
        <v>5170</v>
      </c>
      <c r="G58" s="90">
        <v>2647</v>
      </c>
      <c r="H58" s="90">
        <f t="shared" si="2"/>
        <v>2523</v>
      </c>
      <c r="I58" s="89"/>
      <c r="J58" s="90">
        <v>5136</v>
      </c>
      <c r="K58" s="90">
        <v>2622</v>
      </c>
      <c r="L58" s="90">
        <f t="shared" si="3"/>
        <v>2514</v>
      </c>
      <c r="M58" s="89"/>
      <c r="N58" s="90">
        <v>6859</v>
      </c>
      <c r="O58" s="90">
        <v>3547</v>
      </c>
      <c r="P58" s="90">
        <f t="shared" si="4"/>
        <v>3312</v>
      </c>
      <c r="Q58" s="89"/>
      <c r="R58" s="90">
        <v>5705</v>
      </c>
      <c r="S58" s="90">
        <v>2954</v>
      </c>
      <c r="T58" s="90">
        <f t="shared" si="5"/>
        <v>2751</v>
      </c>
      <c r="U58" s="89"/>
      <c r="V58" s="90">
        <v>5685</v>
      </c>
      <c r="W58" s="90">
        <v>2995</v>
      </c>
      <c r="X58" s="90">
        <f t="shared" si="6"/>
        <v>2690</v>
      </c>
      <c r="Y58" s="89"/>
      <c r="Z58" s="90">
        <v>5632</v>
      </c>
      <c r="AA58" s="90">
        <v>2895</v>
      </c>
      <c r="AB58" s="90">
        <f t="shared" si="7"/>
        <v>2737</v>
      </c>
    </row>
    <row r="59" spans="1:28" s="1" customFormat="1" x14ac:dyDescent="0.2">
      <c r="A59" s="19" t="s">
        <v>40</v>
      </c>
      <c r="B59" s="89">
        <f t="shared" si="0"/>
        <v>9284</v>
      </c>
      <c r="C59" s="89">
        <f t="shared" si="0"/>
        <v>4736</v>
      </c>
      <c r="D59" s="89">
        <f t="shared" si="1"/>
        <v>4548</v>
      </c>
      <c r="E59" s="89"/>
      <c r="F59" s="89">
        <v>1401</v>
      </c>
      <c r="G59" s="89">
        <v>723</v>
      </c>
      <c r="H59" s="90">
        <f t="shared" si="2"/>
        <v>678</v>
      </c>
      <c r="I59" s="89"/>
      <c r="J59" s="89">
        <v>1477</v>
      </c>
      <c r="K59" s="89">
        <v>754</v>
      </c>
      <c r="L59" s="90">
        <f t="shared" si="3"/>
        <v>723</v>
      </c>
      <c r="M59" s="89"/>
      <c r="N59" s="89">
        <v>1773</v>
      </c>
      <c r="O59" s="89">
        <v>918</v>
      </c>
      <c r="P59" s="90">
        <f t="shared" si="4"/>
        <v>855</v>
      </c>
      <c r="Q59" s="89"/>
      <c r="R59" s="89">
        <v>1627</v>
      </c>
      <c r="S59" s="89">
        <v>829</v>
      </c>
      <c r="T59" s="90">
        <f t="shared" si="5"/>
        <v>798</v>
      </c>
      <c r="U59" s="89"/>
      <c r="V59" s="89">
        <v>1491</v>
      </c>
      <c r="W59" s="89">
        <v>782</v>
      </c>
      <c r="X59" s="90">
        <f t="shared" si="6"/>
        <v>709</v>
      </c>
      <c r="Y59" s="89"/>
      <c r="Z59" s="89">
        <v>1515</v>
      </c>
      <c r="AA59" s="89">
        <v>730</v>
      </c>
      <c r="AB59" s="90">
        <f t="shared" si="7"/>
        <v>785</v>
      </c>
    </row>
    <row r="60" spans="1:28" s="1" customFormat="1" x14ac:dyDescent="0.2">
      <c r="A60" s="19" t="s">
        <v>21</v>
      </c>
      <c r="B60" s="89">
        <f t="shared" si="0"/>
        <v>28022</v>
      </c>
      <c r="C60" s="89">
        <f t="shared" si="0"/>
        <v>14157</v>
      </c>
      <c r="D60" s="89">
        <f t="shared" si="1"/>
        <v>13865</v>
      </c>
      <c r="E60" s="89"/>
      <c r="F60" s="89">
        <v>4312</v>
      </c>
      <c r="G60" s="89">
        <v>2181</v>
      </c>
      <c r="H60" s="90">
        <f t="shared" si="2"/>
        <v>2131</v>
      </c>
      <c r="I60" s="89"/>
      <c r="J60" s="89">
        <v>4342</v>
      </c>
      <c r="K60" s="89">
        <v>2219</v>
      </c>
      <c r="L60" s="90">
        <f t="shared" si="3"/>
        <v>2123</v>
      </c>
      <c r="M60" s="89"/>
      <c r="N60" s="89">
        <v>5369</v>
      </c>
      <c r="O60" s="89">
        <v>2696</v>
      </c>
      <c r="P60" s="90">
        <f t="shared" si="4"/>
        <v>2673</v>
      </c>
      <c r="Q60" s="89"/>
      <c r="R60" s="89">
        <v>4726</v>
      </c>
      <c r="S60" s="89">
        <v>2416</v>
      </c>
      <c r="T60" s="90">
        <f t="shared" si="5"/>
        <v>2310</v>
      </c>
      <c r="U60" s="89"/>
      <c r="V60" s="89">
        <v>4548</v>
      </c>
      <c r="W60" s="89">
        <v>2279</v>
      </c>
      <c r="X60" s="90">
        <f t="shared" si="6"/>
        <v>2269</v>
      </c>
      <c r="Y60" s="89"/>
      <c r="Z60" s="89">
        <v>4725</v>
      </c>
      <c r="AA60" s="89">
        <v>2366</v>
      </c>
      <c r="AB60" s="90">
        <f t="shared" si="7"/>
        <v>2359</v>
      </c>
    </row>
    <row r="61" spans="1:28" s="1" customFormat="1" x14ac:dyDescent="0.2">
      <c r="A61" s="19" t="s">
        <v>87</v>
      </c>
      <c r="B61" s="89">
        <f t="shared" si="0"/>
        <v>8556</v>
      </c>
      <c r="C61" s="89">
        <f t="shared" si="0"/>
        <v>4415</v>
      </c>
      <c r="D61" s="89">
        <f t="shared" si="1"/>
        <v>4141</v>
      </c>
      <c r="E61" s="89"/>
      <c r="F61" s="89">
        <v>1303</v>
      </c>
      <c r="G61" s="89">
        <v>706</v>
      </c>
      <c r="H61" s="90">
        <f t="shared" si="2"/>
        <v>597</v>
      </c>
      <c r="I61" s="89"/>
      <c r="J61" s="89">
        <v>1317</v>
      </c>
      <c r="K61" s="89">
        <v>683</v>
      </c>
      <c r="L61" s="90">
        <f t="shared" si="3"/>
        <v>634</v>
      </c>
      <c r="M61" s="89"/>
      <c r="N61" s="89">
        <v>1631</v>
      </c>
      <c r="O61" s="89">
        <v>853</v>
      </c>
      <c r="P61" s="90">
        <f t="shared" si="4"/>
        <v>778</v>
      </c>
      <c r="Q61" s="89"/>
      <c r="R61" s="89">
        <v>1564</v>
      </c>
      <c r="S61" s="89">
        <v>780</v>
      </c>
      <c r="T61" s="90">
        <f t="shared" si="5"/>
        <v>784</v>
      </c>
      <c r="U61" s="89"/>
      <c r="V61" s="89">
        <v>1387</v>
      </c>
      <c r="W61" s="89">
        <v>711</v>
      </c>
      <c r="X61" s="90">
        <f t="shared" si="6"/>
        <v>676</v>
      </c>
      <c r="Y61" s="89"/>
      <c r="Z61" s="89">
        <v>1354</v>
      </c>
      <c r="AA61" s="89">
        <v>682</v>
      </c>
      <c r="AB61" s="90">
        <f t="shared" si="7"/>
        <v>672</v>
      </c>
    </row>
    <row r="62" spans="1:28" s="1" customFormat="1" x14ac:dyDescent="0.2">
      <c r="A62" s="19" t="s">
        <v>29</v>
      </c>
      <c r="B62" s="89">
        <f t="shared" si="0"/>
        <v>12440</v>
      </c>
      <c r="C62" s="89">
        <f t="shared" si="0"/>
        <v>6441</v>
      </c>
      <c r="D62" s="89">
        <f t="shared" si="1"/>
        <v>5999</v>
      </c>
      <c r="E62" s="89"/>
      <c r="F62" s="89">
        <v>1999</v>
      </c>
      <c r="G62" s="89">
        <v>1005</v>
      </c>
      <c r="H62" s="90">
        <f t="shared" si="2"/>
        <v>994</v>
      </c>
      <c r="I62" s="89"/>
      <c r="J62" s="89">
        <v>1927</v>
      </c>
      <c r="K62" s="89">
        <v>985</v>
      </c>
      <c r="L62" s="90">
        <f t="shared" si="3"/>
        <v>942</v>
      </c>
      <c r="M62" s="89"/>
      <c r="N62" s="89">
        <v>2353</v>
      </c>
      <c r="O62" s="89">
        <v>1233</v>
      </c>
      <c r="P62" s="90">
        <f t="shared" si="4"/>
        <v>1120</v>
      </c>
      <c r="Q62" s="89"/>
      <c r="R62" s="89">
        <v>2198</v>
      </c>
      <c r="S62" s="89">
        <v>1127</v>
      </c>
      <c r="T62" s="90">
        <f t="shared" si="5"/>
        <v>1071</v>
      </c>
      <c r="U62" s="89"/>
      <c r="V62" s="89">
        <v>1953</v>
      </c>
      <c r="W62" s="89">
        <v>1032</v>
      </c>
      <c r="X62" s="90">
        <f t="shared" si="6"/>
        <v>921</v>
      </c>
      <c r="Y62" s="89"/>
      <c r="Z62" s="89">
        <v>2010</v>
      </c>
      <c r="AA62" s="89">
        <v>1059</v>
      </c>
      <c r="AB62" s="90">
        <f t="shared" si="7"/>
        <v>951</v>
      </c>
    </row>
    <row r="63" spans="1:28" s="1" customFormat="1" x14ac:dyDescent="0.2">
      <c r="A63" s="19" t="s">
        <v>41</v>
      </c>
      <c r="B63" s="89">
        <f t="shared" si="0"/>
        <v>6986</v>
      </c>
      <c r="C63" s="89">
        <f t="shared" si="0"/>
        <v>3597</v>
      </c>
      <c r="D63" s="89">
        <f t="shared" si="1"/>
        <v>3389</v>
      </c>
      <c r="E63" s="89"/>
      <c r="F63" s="89">
        <v>1115</v>
      </c>
      <c r="G63" s="89">
        <v>566</v>
      </c>
      <c r="H63" s="90">
        <f t="shared" si="2"/>
        <v>549</v>
      </c>
      <c r="I63" s="89"/>
      <c r="J63" s="89">
        <v>1058</v>
      </c>
      <c r="K63" s="89">
        <v>541</v>
      </c>
      <c r="L63" s="90">
        <f t="shared" si="3"/>
        <v>517</v>
      </c>
      <c r="M63" s="89"/>
      <c r="N63" s="89">
        <v>1227</v>
      </c>
      <c r="O63" s="89">
        <v>610</v>
      </c>
      <c r="P63" s="90">
        <f t="shared" si="4"/>
        <v>617</v>
      </c>
      <c r="Q63" s="89"/>
      <c r="R63" s="89">
        <v>1315</v>
      </c>
      <c r="S63" s="89">
        <v>695</v>
      </c>
      <c r="T63" s="90">
        <f t="shared" si="5"/>
        <v>620</v>
      </c>
      <c r="U63" s="89"/>
      <c r="V63" s="89">
        <v>1112</v>
      </c>
      <c r="W63" s="89">
        <v>576</v>
      </c>
      <c r="X63" s="90">
        <f t="shared" si="6"/>
        <v>536</v>
      </c>
      <c r="Y63" s="89"/>
      <c r="Z63" s="89">
        <v>1159</v>
      </c>
      <c r="AA63" s="89">
        <v>609</v>
      </c>
      <c r="AB63" s="90">
        <f t="shared" si="7"/>
        <v>550</v>
      </c>
    </row>
    <row r="64" spans="1:28" s="1" customFormat="1" x14ac:dyDescent="0.2">
      <c r="A64" s="19" t="s">
        <v>42</v>
      </c>
      <c r="B64" s="89">
        <f t="shared" si="0"/>
        <v>10472</v>
      </c>
      <c r="C64" s="89">
        <f t="shared" si="0"/>
        <v>5424</v>
      </c>
      <c r="D64" s="89">
        <f t="shared" si="1"/>
        <v>5048</v>
      </c>
      <c r="E64" s="89"/>
      <c r="F64" s="89">
        <v>1669</v>
      </c>
      <c r="G64" s="89">
        <v>851</v>
      </c>
      <c r="H64" s="90">
        <f t="shared" si="2"/>
        <v>818</v>
      </c>
      <c r="I64" s="89"/>
      <c r="J64" s="89">
        <v>1658</v>
      </c>
      <c r="K64" s="89">
        <v>840</v>
      </c>
      <c r="L64" s="90">
        <f t="shared" si="3"/>
        <v>818</v>
      </c>
      <c r="M64" s="89"/>
      <c r="N64" s="89">
        <v>1884</v>
      </c>
      <c r="O64" s="89">
        <v>992</v>
      </c>
      <c r="P64" s="90">
        <f t="shared" si="4"/>
        <v>892</v>
      </c>
      <c r="Q64" s="89"/>
      <c r="R64" s="89">
        <v>1890</v>
      </c>
      <c r="S64" s="89">
        <v>939</v>
      </c>
      <c r="T64" s="90">
        <f t="shared" si="5"/>
        <v>951</v>
      </c>
      <c r="U64" s="89"/>
      <c r="V64" s="89">
        <v>1664</v>
      </c>
      <c r="W64" s="89">
        <v>874</v>
      </c>
      <c r="X64" s="90">
        <f t="shared" si="6"/>
        <v>790</v>
      </c>
      <c r="Y64" s="89"/>
      <c r="Z64" s="89">
        <v>1707</v>
      </c>
      <c r="AA64" s="89">
        <v>928</v>
      </c>
      <c r="AB64" s="90">
        <f t="shared" si="7"/>
        <v>779</v>
      </c>
    </row>
    <row r="65" spans="1:28" s="1" customFormat="1" x14ac:dyDescent="0.2">
      <c r="A65" s="19" t="s">
        <v>30</v>
      </c>
      <c r="B65" s="89">
        <f t="shared" si="0"/>
        <v>6794</v>
      </c>
      <c r="C65" s="89">
        <f t="shared" si="0"/>
        <v>3473</v>
      </c>
      <c r="D65" s="89">
        <f t="shared" si="1"/>
        <v>3321</v>
      </c>
      <c r="E65" s="89"/>
      <c r="F65" s="89">
        <v>1062</v>
      </c>
      <c r="G65" s="89">
        <v>539</v>
      </c>
      <c r="H65" s="90">
        <f t="shared" si="2"/>
        <v>523</v>
      </c>
      <c r="I65" s="89"/>
      <c r="J65" s="89">
        <v>1084</v>
      </c>
      <c r="K65" s="89">
        <v>565</v>
      </c>
      <c r="L65" s="90">
        <f t="shared" si="3"/>
        <v>519</v>
      </c>
      <c r="M65" s="89"/>
      <c r="N65" s="89">
        <v>1324</v>
      </c>
      <c r="O65" s="89">
        <v>686</v>
      </c>
      <c r="P65" s="90">
        <f t="shared" si="4"/>
        <v>638</v>
      </c>
      <c r="Q65" s="89"/>
      <c r="R65" s="89">
        <v>1169</v>
      </c>
      <c r="S65" s="89">
        <v>575</v>
      </c>
      <c r="T65" s="90">
        <f t="shared" si="5"/>
        <v>594</v>
      </c>
      <c r="U65" s="89"/>
      <c r="V65" s="89">
        <v>1043</v>
      </c>
      <c r="W65" s="89">
        <v>538</v>
      </c>
      <c r="X65" s="90">
        <f t="shared" si="6"/>
        <v>505</v>
      </c>
      <c r="Y65" s="89"/>
      <c r="Z65" s="89">
        <v>1112</v>
      </c>
      <c r="AA65" s="89">
        <v>570</v>
      </c>
      <c r="AB65" s="90">
        <f t="shared" si="7"/>
        <v>542</v>
      </c>
    </row>
    <row r="66" spans="1:28" s="1" customFormat="1" x14ac:dyDescent="0.2">
      <c r="A66" s="19" t="s">
        <v>31</v>
      </c>
      <c r="B66" s="89">
        <f t="shared" si="0"/>
        <v>13333</v>
      </c>
      <c r="C66" s="89">
        <f t="shared" si="0"/>
        <v>6888</v>
      </c>
      <c r="D66" s="89">
        <f t="shared" si="1"/>
        <v>6445</v>
      </c>
      <c r="E66" s="89"/>
      <c r="F66" s="89">
        <v>2064</v>
      </c>
      <c r="G66" s="89">
        <v>1082</v>
      </c>
      <c r="H66" s="90">
        <f t="shared" si="2"/>
        <v>982</v>
      </c>
      <c r="I66" s="89"/>
      <c r="J66" s="89">
        <v>2098</v>
      </c>
      <c r="K66" s="89">
        <v>1073</v>
      </c>
      <c r="L66" s="90">
        <f t="shared" si="3"/>
        <v>1025</v>
      </c>
      <c r="M66" s="89"/>
      <c r="N66" s="89">
        <v>2638</v>
      </c>
      <c r="O66" s="89">
        <v>1391</v>
      </c>
      <c r="P66" s="90">
        <f t="shared" si="4"/>
        <v>1247</v>
      </c>
      <c r="Q66" s="89"/>
      <c r="R66" s="89">
        <v>2339</v>
      </c>
      <c r="S66" s="89">
        <v>1220</v>
      </c>
      <c r="T66" s="90">
        <f t="shared" si="5"/>
        <v>1119</v>
      </c>
      <c r="U66" s="89"/>
      <c r="V66" s="89">
        <v>2056</v>
      </c>
      <c r="W66" s="89">
        <v>1039</v>
      </c>
      <c r="X66" s="90">
        <f t="shared" si="6"/>
        <v>1017</v>
      </c>
      <c r="Y66" s="89"/>
      <c r="Z66" s="89">
        <v>2138</v>
      </c>
      <c r="AA66" s="89">
        <v>1083</v>
      </c>
      <c r="AB66" s="90">
        <f t="shared" si="7"/>
        <v>1055</v>
      </c>
    </row>
    <row r="67" spans="1:28" s="1" customFormat="1" x14ac:dyDescent="0.2">
      <c r="A67" s="19" t="s">
        <v>32</v>
      </c>
      <c r="B67" s="89">
        <f t="shared" si="0"/>
        <v>14423</v>
      </c>
      <c r="C67" s="89">
        <f t="shared" si="0"/>
        <v>7531</v>
      </c>
      <c r="D67" s="89">
        <f t="shared" si="1"/>
        <v>6892</v>
      </c>
      <c r="E67" s="89"/>
      <c r="F67" s="89">
        <v>2203</v>
      </c>
      <c r="G67" s="89">
        <v>1150</v>
      </c>
      <c r="H67" s="90">
        <f t="shared" si="2"/>
        <v>1053</v>
      </c>
      <c r="I67" s="89"/>
      <c r="J67" s="89">
        <v>2163</v>
      </c>
      <c r="K67" s="89">
        <v>1118</v>
      </c>
      <c r="L67" s="90">
        <f t="shared" si="3"/>
        <v>1045</v>
      </c>
      <c r="M67" s="89"/>
      <c r="N67" s="89">
        <v>2915</v>
      </c>
      <c r="O67" s="89">
        <v>1525</v>
      </c>
      <c r="P67" s="90">
        <f t="shared" si="4"/>
        <v>1390</v>
      </c>
      <c r="Q67" s="89"/>
      <c r="R67" s="89">
        <v>2589</v>
      </c>
      <c r="S67" s="89">
        <v>1326</v>
      </c>
      <c r="T67" s="90">
        <f t="shared" si="5"/>
        <v>1263</v>
      </c>
      <c r="U67" s="89"/>
      <c r="V67" s="89">
        <v>2237</v>
      </c>
      <c r="W67" s="89">
        <v>1201</v>
      </c>
      <c r="X67" s="90">
        <f t="shared" si="6"/>
        <v>1036</v>
      </c>
      <c r="Y67" s="89"/>
      <c r="Z67" s="89">
        <v>2316</v>
      </c>
      <c r="AA67" s="89">
        <v>1211</v>
      </c>
      <c r="AB67" s="90">
        <f t="shared" si="7"/>
        <v>1105</v>
      </c>
    </row>
    <row r="68" spans="1:28" s="1" customFormat="1" x14ac:dyDescent="0.2">
      <c r="A68" s="19" t="s">
        <v>54</v>
      </c>
      <c r="B68" s="89">
        <f t="shared" si="0"/>
        <v>7761</v>
      </c>
      <c r="C68" s="89">
        <f t="shared" si="0"/>
        <v>4052</v>
      </c>
      <c r="D68" s="89">
        <f t="shared" si="1"/>
        <v>3709</v>
      </c>
      <c r="E68" s="89"/>
      <c r="F68" s="89">
        <v>1150</v>
      </c>
      <c r="G68" s="89">
        <v>589</v>
      </c>
      <c r="H68" s="90">
        <f t="shared" si="2"/>
        <v>561</v>
      </c>
      <c r="I68" s="89"/>
      <c r="J68" s="89">
        <v>1233</v>
      </c>
      <c r="K68" s="89">
        <v>659</v>
      </c>
      <c r="L68" s="90">
        <f t="shared" si="3"/>
        <v>574</v>
      </c>
      <c r="M68" s="89"/>
      <c r="N68" s="89">
        <v>1504</v>
      </c>
      <c r="O68" s="89">
        <v>796</v>
      </c>
      <c r="P68" s="90">
        <f t="shared" si="4"/>
        <v>708</v>
      </c>
      <c r="Q68" s="89"/>
      <c r="R68" s="89">
        <v>1420</v>
      </c>
      <c r="S68" s="89">
        <v>763</v>
      </c>
      <c r="T68" s="90">
        <f t="shared" si="5"/>
        <v>657</v>
      </c>
      <c r="U68" s="89"/>
      <c r="V68" s="89">
        <v>1194</v>
      </c>
      <c r="W68" s="89">
        <v>600</v>
      </c>
      <c r="X68" s="90">
        <f t="shared" si="6"/>
        <v>594</v>
      </c>
      <c r="Y68" s="89"/>
      <c r="Z68" s="89">
        <v>1260</v>
      </c>
      <c r="AA68" s="89">
        <v>645</v>
      </c>
      <c r="AB68" s="90">
        <f t="shared" si="7"/>
        <v>615</v>
      </c>
    </row>
    <row r="69" spans="1:28" s="1" customFormat="1" x14ac:dyDescent="0.2">
      <c r="A69" s="19" t="s">
        <v>43</v>
      </c>
      <c r="B69" s="89">
        <f t="shared" si="0"/>
        <v>8790</v>
      </c>
      <c r="C69" s="89">
        <f t="shared" si="0"/>
        <v>4573</v>
      </c>
      <c r="D69" s="89">
        <f t="shared" si="1"/>
        <v>4217</v>
      </c>
      <c r="E69" s="89"/>
      <c r="F69" s="89">
        <v>1331</v>
      </c>
      <c r="G69" s="89">
        <v>695</v>
      </c>
      <c r="H69" s="90">
        <f t="shared" si="2"/>
        <v>636</v>
      </c>
      <c r="I69" s="89"/>
      <c r="J69" s="89">
        <v>1334</v>
      </c>
      <c r="K69" s="89">
        <v>687</v>
      </c>
      <c r="L69" s="90">
        <f t="shared" si="3"/>
        <v>647</v>
      </c>
      <c r="M69" s="89"/>
      <c r="N69" s="89">
        <v>1728</v>
      </c>
      <c r="O69" s="89">
        <v>923</v>
      </c>
      <c r="P69" s="90">
        <f t="shared" si="4"/>
        <v>805</v>
      </c>
      <c r="Q69" s="89"/>
      <c r="R69" s="89">
        <v>1614</v>
      </c>
      <c r="S69" s="89">
        <v>824</v>
      </c>
      <c r="T69" s="90">
        <f t="shared" si="5"/>
        <v>790</v>
      </c>
      <c r="U69" s="89"/>
      <c r="V69" s="89">
        <v>1408</v>
      </c>
      <c r="W69" s="89">
        <v>726</v>
      </c>
      <c r="X69" s="90">
        <f t="shared" si="6"/>
        <v>682</v>
      </c>
      <c r="Y69" s="89"/>
      <c r="Z69" s="89">
        <v>1375</v>
      </c>
      <c r="AA69" s="89">
        <v>718</v>
      </c>
      <c r="AB69" s="90">
        <f t="shared" si="7"/>
        <v>657</v>
      </c>
    </row>
    <row r="70" spans="1:28" s="1" customFormat="1" x14ac:dyDescent="0.2">
      <c r="A70" s="19" t="s">
        <v>44</v>
      </c>
      <c r="B70" s="89">
        <f t="shared" si="0"/>
        <v>2851</v>
      </c>
      <c r="C70" s="89">
        <f t="shared" si="0"/>
        <v>1488</v>
      </c>
      <c r="D70" s="89">
        <f t="shared" si="1"/>
        <v>1363</v>
      </c>
      <c r="E70" s="89"/>
      <c r="F70" s="89">
        <v>455</v>
      </c>
      <c r="G70" s="89">
        <v>245</v>
      </c>
      <c r="H70" s="90">
        <f t="shared" si="2"/>
        <v>210</v>
      </c>
      <c r="I70" s="89"/>
      <c r="J70" s="89">
        <v>466</v>
      </c>
      <c r="K70" s="89">
        <v>230</v>
      </c>
      <c r="L70" s="90">
        <f t="shared" si="3"/>
        <v>236</v>
      </c>
      <c r="M70" s="89"/>
      <c r="N70" s="89">
        <v>562</v>
      </c>
      <c r="O70" s="89">
        <v>300</v>
      </c>
      <c r="P70" s="90">
        <f t="shared" si="4"/>
        <v>262</v>
      </c>
      <c r="Q70" s="89"/>
      <c r="R70" s="89">
        <v>503</v>
      </c>
      <c r="S70" s="89">
        <v>259</v>
      </c>
      <c r="T70" s="90">
        <f t="shared" si="5"/>
        <v>244</v>
      </c>
      <c r="U70" s="89"/>
      <c r="V70" s="89">
        <v>425</v>
      </c>
      <c r="W70" s="89">
        <v>223</v>
      </c>
      <c r="X70" s="90">
        <f t="shared" si="6"/>
        <v>202</v>
      </c>
      <c r="Y70" s="89"/>
      <c r="Z70" s="89">
        <v>440</v>
      </c>
      <c r="AA70" s="89">
        <v>231</v>
      </c>
      <c r="AB70" s="90">
        <f t="shared" si="7"/>
        <v>209</v>
      </c>
    </row>
    <row r="71" spans="1:28" s="1" customFormat="1" x14ac:dyDescent="0.2">
      <c r="A71" s="19" t="s">
        <v>45</v>
      </c>
      <c r="B71" s="89">
        <f t="shared" si="0"/>
        <v>25833</v>
      </c>
      <c r="C71" s="89">
        <f t="shared" si="0"/>
        <v>13387</v>
      </c>
      <c r="D71" s="89">
        <f t="shared" si="1"/>
        <v>12446</v>
      </c>
      <c r="E71" s="89"/>
      <c r="F71" s="89">
        <v>4039</v>
      </c>
      <c r="G71" s="89">
        <v>2119</v>
      </c>
      <c r="H71" s="90">
        <f t="shared" si="2"/>
        <v>1920</v>
      </c>
      <c r="I71" s="89"/>
      <c r="J71" s="89">
        <v>4206</v>
      </c>
      <c r="K71" s="89">
        <v>2191</v>
      </c>
      <c r="L71" s="90">
        <f t="shared" si="3"/>
        <v>2015</v>
      </c>
      <c r="M71" s="89"/>
      <c r="N71" s="89">
        <v>4965</v>
      </c>
      <c r="O71" s="89">
        <v>2567</v>
      </c>
      <c r="P71" s="90">
        <f t="shared" si="4"/>
        <v>2398</v>
      </c>
      <c r="Q71" s="89"/>
      <c r="R71" s="89">
        <v>4635</v>
      </c>
      <c r="S71" s="89">
        <v>2398</v>
      </c>
      <c r="T71" s="90">
        <f t="shared" si="5"/>
        <v>2237</v>
      </c>
      <c r="U71" s="89"/>
      <c r="V71" s="89">
        <v>3937</v>
      </c>
      <c r="W71" s="89">
        <v>2020</v>
      </c>
      <c r="X71" s="90">
        <f t="shared" si="6"/>
        <v>1917</v>
      </c>
      <c r="Y71" s="89"/>
      <c r="Z71" s="89">
        <v>4051</v>
      </c>
      <c r="AA71" s="89">
        <v>2092</v>
      </c>
      <c r="AB71" s="90">
        <f t="shared" si="7"/>
        <v>1959</v>
      </c>
    </row>
    <row r="72" spans="1:28" s="1" customFormat="1" x14ac:dyDescent="0.2">
      <c r="A72" s="19" t="s">
        <v>46</v>
      </c>
      <c r="B72" s="89">
        <f t="shared" si="0"/>
        <v>20599</v>
      </c>
      <c r="C72" s="89">
        <f t="shared" si="0"/>
        <v>10533</v>
      </c>
      <c r="D72" s="89">
        <f t="shared" si="1"/>
        <v>10066</v>
      </c>
      <c r="E72" s="89"/>
      <c r="F72" s="89">
        <v>3221</v>
      </c>
      <c r="G72" s="89">
        <v>1620</v>
      </c>
      <c r="H72" s="90">
        <f t="shared" si="2"/>
        <v>1601</v>
      </c>
      <c r="I72" s="89"/>
      <c r="J72" s="89">
        <v>3133</v>
      </c>
      <c r="K72" s="89">
        <v>1599</v>
      </c>
      <c r="L72" s="90">
        <f t="shared" si="3"/>
        <v>1534</v>
      </c>
      <c r="M72" s="89"/>
      <c r="N72" s="89">
        <v>3882</v>
      </c>
      <c r="O72" s="89">
        <v>1999</v>
      </c>
      <c r="P72" s="90">
        <f t="shared" si="4"/>
        <v>1883</v>
      </c>
      <c r="Q72" s="89"/>
      <c r="R72" s="89">
        <v>3670</v>
      </c>
      <c r="S72" s="89">
        <v>1874</v>
      </c>
      <c r="T72" s="90">
        <f t="shared" si="5"/>
        <v>1796</v>
      </c>
      <c r="U72" s="89"/>
      <c r="V72" s="89">
        <v>3385</v>
      </c>
      <c r="W72" s="89">
        <v>1759</v>
      </c>
      <c r="X72" s="90">
        <f t="shared" si="6"/>
        <v>1626</v>
      </c>
      <c r="Y72" s="89"/>
      <c r="Z72" s="89">
        <v>3308</v>
      </c>
      <c r="AA72" s="89">
        <v>1682</v>
      </c>
      <c r="AB72" s="90">
        <f t="shared" si="7"/>
        <v>1626</v>
      </c>
    </row>
    <row r="73" spans="1:28" s="1" customFormat="1" ht="13.5" thickBot="1" x14ac:dyDescent="0.25">
      <c r="A73" s="19" t="s">
        <v>47</v>
      </c>
      <c r="B73" s="89">
        <f t="shared" si="0"/>
        <v>3871</v>
      </c>
      <c r="C73" s="89">
        <f t="shared" si="0"/>
        <v>1990</v>
      </c>
      <c r="D73" s="89">
        <f t="shared" si="1"/>
        <v>1881</v>
      </c>
      <c r="E73" s="89"/>
      <c r="F73" s="89">
        <v>570</v>
      </c>
      <c r="G73" s="89">
        <v>281</v>
      </c>
      <c r="H73" s="90">
        <f t="shared" si="2"/>
        <v>289</v>
      </c>
      <c r="I73" s="89"/>
      <c r="J73" s="89">
        <v>636</v>
      </c>
      <c r="K73" s="89">
        <v>334</v>
      </c>
      <c r="L73" s="90">
        <f t="shared" si="3"/>
        <v>302</v>
      </c>
      <c r="M73" s="89"/>
      <c r="N73" s="89">
        <v>829</v>
      </c>
      <c r="O73" s="89">
        <v>431</v>
      </c>
      <c r="P73" s="90">
        <f t="shared" si="4"/>
        <v>398</v>
      </c>
      <c r="Q73" s="89"/>
      <c r="R73" s="89">
        <v>631</v>
      </c>
      <c r="S73" s="89">
        <v>329</v>
      </c>
      <c r="T73" s="90">
        <f t="shared" si="5"/>
        <v>302</v>
      </c>
      <c r="U73" s="89"/>
      <c r="V73" s="89">
        <v>637</v>
      </c>
      <c r="W73" s="89">
        <v>327</v>
      </c>
      <c r="X73" s="90">
        <f t="shared" si="6"/>
        <v>310</v>
      </c>
      <c r="Y73" s="89"/>
      <c r="Z73" s="89">
        <v>568</v>
      </c>
      <c r="AA73" s="89">
        <v>288</v>
      </c>
      <c r="AB73" s="90">
        <f t="shared" si="7"/>
        <v>280</v>
      </c>
    </row>
    <row r="74" spans="1:28" x14ac:dyDescent="0.2">
      <c r="A74" s="134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</row>
  </sheetData>
  <mergeCells count="21">
    <mergeCell ref="Z42:AB42"/>
    <mergeCell ref="R6:T6"/>
    <mergeCell ref="V6:X6"/>
    <mergeCell ref="Z6:AB6"/>
    <mergeCell ref="A42:A43"/>
    <mergeCell ref="B42:D42"/>
    <mergeCell ref="F42:H42"/>
    <mergeCell ref="J42:L42"/>
    <mergeCell ref="N42:P42"/>
    <mergeCell ref="R42:T42"/>
    <mergeCell ref="V42:X42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9:D37">
    <cfRule type="cellIs" dxfId="179" priority="42" operator="equal">
      <formula>0</formula>
    </cfRule>
  </conditionalFormatting>
  <conditionalFormatting sqref="B45:D73">
    <cfRule type="cellIs" dxfId="178" priority="50" operator="equal">
      <formula>0</formula>
    </cfRule>
  </conditionalFormatting>
  <conditionalFormatting sqref="E9:E22 I9:I22 M9:M22 U9:U22 Y9:Y22">
    <cfRule type="cellIs" dxfId="177" priority="62" operator="equal">
      <formula>0</formula>
    </cfRule>
  </conditionalFormatting>
  <conditionalFormatting sqref="E47:K47 M47:O58 U47:W58 Y47:AA58 E48:G58 I48:K58 H48:H73">
    <cfRule type="cellIs" dxfId="176" priority="58" operator="equal">
      <formula>0</formula>
    </cfRule>
  </conditionalFormatting>
  <conditionalFormatting sqref="E45:P46">
    <cfRule type="cellIs" dxfId="175" priority="47" operator="equal">
      <formula>0</formula>
    </cfRule>
  </conditionalFormatting>
  <conditionalFormatting sqref="F9:H37">
    <cfRule type="cellIs" dxfId="174" priority="16" operator="equal">
      <formula>0</formula>
    </cfRule>
  </conditionalFormatting>
  <conditionalFormatting sqref="J9:L37">
    <cfRule type="cellIs" dxfId="173" priority="13" operator="equal">
      <formula>0</formula>
    </cfRule>
  </conditionalFormatting>
  <conditionalFormatting sqref="L47:L73">
    <cfRule type="cellIs" dxfId="172" priority="23" operator="equal">
      <formula>0</formula>
    </cfRule>
  </conditionalFormatting>
  <conditionalFormatting sqref="N9:P37">
    <cfRule type="cellIs" dxfId="171" priority="10" operator="equal">
      <formula>0</formula>
    </cfRule>
  </conditionalFormatting>
  <conditionalFormatting sqref="P47:P73">
    <cfRule type="cellIs" dxfId="170" priority="22" operator="equal">
      <formula>0</formula>
    </cfRule>
  </conditionalFormatting>
  <conditionalFormatting sqref="Q9:Q22">
    <cfRule type="cellIs" dxfId="169" priority="60" operator="equal">
      <formula>0</formula>
    </cfRule>
  </conditionalFormatting>
  <conditionalFormatting sqref="Q45:Q53">
    <cfRule type="cellIs" dxfId="168" priority="55" operator="equal">
      <formula>0</formula>
    </cfRule>
  </conditionalFormatting>
  <conditionalFormatting sqref="Q53:S58">
    <cfRule type="cellIs" dxfId="167" priority="53" operator="equal">
      <formula>0</formula>
    </cfRule>
  </conditionalFormatting>
  <conditionalFormatting sqref="R47:S52">
    <cfRule type="cellIs" dxfId="166" priority="52" operator="equal">
      <formula>0</formula>
    </cfRule>
  </conditionalFormatting>
  <conditionalFormatting sqref="R9:T37">
    <cfRule type="cellIs" dxfId="165" priority="7" operator="equal">
      <formula>0</formula>
    </cfRule>
  </conditionalFormatting>
  <conditionalFormatting sqref="R45:AB46">
    <cfRule type="cellIs" dxfId="164" priority="44" operator="equal">
      <formula>0</formula>
    </cfRule>
  </conditionalFormatting>
  <conditionalFormatting sqref="T47:T73">
    <cfRule type="cellIs" dxfId="163" priority="21" operator="equal">
      <formula>0</formula>
    </cfRule>
  </conditionalFormatting>
  <conditionalFormatting sqref="V9:X37">
    <cfRule type="cellIs" dxfId="162" priority="4" operator="equal">
      <formula>0</formula>
    </cfRule>
  </conditionalFormatting>
  <conditionalFormatting sqref="X47:X73">
    <cfRule type="cellIs" dxfId="161" priority="20" operator="equal">
      <formula>0</formula>
    </cfRule>
  </conditionalFormatting>
  <conditionalFormatting sqref="Z9:AB37">
    <cfRule type="cellIs" dxfId="160" priority="1" operator="equal">
      <formula>0</formula>
    </cfRule>
  </conditionalFormatting>
  <conditionalFormatting sqref="AB47:AB73">
    <cfRule type="cellIs" dxfId="159" priority="19" operator="equal">
      <formula>0</formula>
    </cfRule>
  </conditionalFormatting>
  <hyperlinks>
    <hyperlink ref="AC2" location="Contenido!A1" display="Contenido" xr:uid="{00000000-0004-0000-15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-0.499984740745262"/>
  </sheetPr>
  <dimension ref="A2:I20"/>
  <sheetViews>
    <sheetView showGridLines="0" zoomScaleNormal="100" workbookViewId="0">
      <selection activeCell="I2" sqref="I2"/>
    </sheetView>
  </sheetViews>
  <sheetFormatPr baseColWidth="10" defaultRowHeight="12.75" x14ac:dyDescent="0.2"/>
  <cols>
    <col min="1" max="16384" width="11" style="54"/>
  </cols>
  <sheetData>
    <row r="2" spans="1:9" ht="15" x14ac:dyDescent="0.25">
      <c r="I2" s="102" t="s">
        <v>124</v>
      </c>
    </row>
    <row r="7" spans="1:9" ht="12.75" customHeight="1" x14ac:dyDescent="0.2">
      <c r="A7" s="161" t="s">
        <v>64</v>
      </c>
      <c r="B7" s="161"/>
      <c r="C7" s="161"/>
      <c r="D7" s="161"/>
      <c r="E7" s="161"/>
      <c r="F7" s="161"/>
      <c r="G7" s="161"/>
      <c r="H7" s="161"/>
    </row>
    <row r="8" spans="1:9" ht="12.75" customHeight="1" x14ac:dyDescent="0.2">
      <c r="A8" s="161"/>
      <c r="B8" s="161"/>
      <c r="C8" s="161"/>
      <c r="D8" s="161"/>
      <c r="E8" s="161"/>
      <c r="F8" s="161"/>
      <c r="G8" s="161"/>
      <c r="H8" s="161"/>
    </row>
    <row r="9" spans="1:9" ht="12.75" customHeight="1" x14ac:dyDescent="0.2">
      <c r="A9" s="161"/>
      <c r="B9" s="161"/>
      <c r="C9" s="161"/>
      <c r="D9" s="161"/>
      <c r="E9" s="161"/>
      <c r="F9" s="161"/>
      <c r="G9" s="161"/>
      <c r="H9" s="161"/>
    </row>
    <row r="10" spans="1:9" ht="12.75" customHeight="1" x14ac:dyDescent="0.2">
      <c r="A10" s="161"/>
      <c r="B10" s="161"/>
      <c r="C10" s="161"/>
      <c r="D10" s="161"/>
      <c r="E10" s="161"/>
      <c r="F10" s="161"/>
      <c r="G10" s="161"/>
      <c r="H10" s="161"/>
    </row>
    <row r="11" spans="1:9" ht="12.75" customHeight="1" x14ac:dyDescent="0.2">
      <c r="A11" s="161"/>
      <c r="B11" s="161"/>
      <c r="C11" s="161"/>
      <c r="D11" s="161"/>
      <c r="E11" s="161"/>
      <c r="F11" s="161"/>
      <c r="G11" s="161"/>
      <c r="H11" s="161"/>
    </row>
    <row r="12" spans="1:9" ht="12.75" customHeight="1" x14ac:dyDescent="0.2">
      <c r="A12" s="161"/>
      <c r="B12" s="161"/>
      <c r="C12" s="161"/>
      <c r="D12" s="161"/>
      <c r="E12" s="161"/>
      <c r="F12" s="161"/>
      <c r="G12" s="161"/>
      <c r="H12" s="161"/>
    </row>
    <row r="13" spans="1:9" ht="12.75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9" ht="12.75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9" ht="12.75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9" ht="12.75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2.75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2.75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x14ac:dyDescent="0.2">
      <c r="A20" s="161"/>
      <c r="B20" s="161"/>
      <c r="C20" s="161"/>
      <c r="D20" s="161"/>
      <c r="E20" s="161"/>
      <c r="F20" s="161"/>
      <c r="G20" s="161"/>
      <c r="H20" s="161"/>
    </row>
  </sheetData>
  <mergeCells count="1">
    <mergeCell ref="A7:H20"/>
  </mergeCells>
  <hyperlinks>
    <hyperlink ref="I2" location="Contenido!A1" display="Contenido" xr:uid="{00000000-0004-0000-16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59999389629810485"/>
    <pageSetUpPr fitToPage="1"/>
  </sheetPr>
  <dimension ref="A1:U35"/>
  <sheetViews>
    <sheetView showGridLines="0" view="pageBreakPreview" zoomScaleNormal="100" zoomScaleSheetLayoutView="100" workbookViewId="0">
      <selection activeCell="O27" sqref="O27"/>
    </sheetView>
  </sheetViews>
  <sheetFormatPr baseColWidth="10" defaultRowHeight="12" x14ac:dyDescent="0.2"/>
  <cols>
    <col min="1" max="1" width="12" style="8" customWidth="1"/>
    <col min="2" max="4" width="6.125" style="8" customWidth="1"/>
    <col min="5" max="5" width="1.375" style="8" customWidth="1"/>
    <col min="6" max="8" width="6.125" style="8" customWidth="1"/>
    <col min="9" max="9" width="1.375" style="8" customWidth="1"/>
    <col min="10" max="12" width="6.125" style="8" customWidth="1"/>
    <col min="13" max="13" width="1.375" style="8" customWidth="1"/>
    <col min="14" max="16" width="6.125" style="8" customWidth="1"/>
    <col min="17" max="17" width="1.375" style="8" customWidth="1"/>
    <col min="18" max="20" width="6.125" style="8" customWidth="1"/>
    <col min="21" max="16384" width="11" style="8"/>
  </cols>
  <sheetData>
    <row r="1" spans="1:21" ht="15" x14ac:dyDescent="0.25">
      <c r="A1" s="185" t="s">
        <v>186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</row>
    <row r="2" spans="1:21" ht="15" x14ac:dyDescent="0.25">
      <c r="A2" s="186" t="s">
        <v>150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55" t="s">
        <v>124</v>
      </c>
    </row>
    <row r="3" spans="1:21" ht="15" x14ac:dyDescent="0.25">
      <c r="A3" s="186" t="s">
        <v>55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</row>
    <row r="4" spans="1:21" ht="15" x14ac:dyDescent="0.25">
      <c r="A4" s="186" t="s">
        <v>56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</row>
    <row r="5" spans="1:21" ht="15" x14ac:dyDescent="0.25">
      <c r="A5" s="186" t="s">
        <v>57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</row>
    <row r="6" spans="1:21" s="36" customFormat="1" ht="17.25" customHeight="1" x14ac:dyDescent="0.15">
      <c r="A6" s="184" t="s">
        <v>18</v>
      </c>
      <c r="B6" s="183" t="s">
        <v>0</v>
      </c>
      <c r="C6" s="183"/>
      <c r="D6" s="183"/>
      <c r="E6" s="135"/>
      <c r="F6" s="183" t="s">
        <v>14</v>
      </c>
      <c r="G6" s="183"/>
      <c r="H6" s="183"/>
      <c r="I6" s="135"/>
      <c r="J6" s="183" t="s">
        <v>15</v>
      </c>
      <c r="K6" s="183"/>
      <c r="L6" s="183"/>
      <c r="M6" s="135"/>
      <c r="N6" s="183" t="s">
        <v>16</v>
      </c>
      <c r="O6" s="183"/>
      <c r="P6" s="183"/>
      <c r="Q6" s="135"/>
      <c r="R6" s="183" t="s">
        <v>17</v>
      </c>
      <c r="S6" s="183"/>
      <c r="T6" s="183"/>
    </row>
    <row r="7" spans="1:21" s="36" customFormat="1" ht="27" customHeight="1" x14ac:dyDescent="0.15">
      <c r="A7" s="184"/>
      <c r="B7" s="136" t="s">
        <v>0</v>
      </c>
      <c r="C7" s="137" t="s">
        <v>9</v>
      </c>
      <c r="D7" s="137" t="s">
        <v>10</v>
      </c>
      <c r="E7" s="138"/>
      <c r="F7" s="136" t="s">
        <v>0</v>
      </c>
      <c r="G7" s="137" t="s">
        <v>9</v>
      </c>
      <c r="H7" s="137" t="s">
        <v>10</v>
      </c>
      <c r="I7" s="138"/>
      <c r="J7" s="136" t="s">
        <v>0</v>
      </c>
      <c r="K7" s="137" t="s">
        <v>9</v>
      </c>
      <c r="L7" s="137" t="s">
        <v>10</v>
      </c>
      <c r="M7" s="138"/>
      <c r="N7" s="136" t="s">
        <v>0</v>
      </c>
      <c r="O7" s="137" t="s">
        <v>9</v>
      </c>
      <c r="P7" s="137" t="s">
        <v>10</v>
      </c>
      <c r="Q7" s="138"/>
      <c r="R7" s="136" t="s">
        <v>0</v>
      </c>
      <c r="S7" s="137" t="s">
        <v>9</v>
      </c>
      <c r="T7" s="137" t="s">
        <v>10</v>
      </c>
    </row>
    <row r="8" spans="1:21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1" ht="12.75" x14ac:dyDescent="0.2">
      <c r="A9" s="182" t="s">
        <v>101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</row>
    <row r="10" spans="1:21" s="98" customFormat="1" ht="14.25" customHeight="1" x14ac:dyDescent="0.2">
      <c r="A10" s="20" t="s">
        <v>0</v>
      </c>
      <c r="B10" s="97">
        <f>SUM(B12:B14)</f>
        <v>1</v>
      </c>
      <c r="C10" s="97">
        <f>SUM(C12:C14)</f>
        <v>4</v>
      </c>
      <c r="D10" s="97">
        <f>SUM(D12:D14)</f>
        <v>-3</v>
      </c>
      <c r="E10" s="97"/>
      <c r="F10" s="97">
        <f>SUM(F12:F14)</f>
        <v>-14</v>
      </c>
      <c r="G10" s="97">
        <f>SUM(G12:G14)</f>
        <v>-1</v>
      </c>
      <c r="H10" s="97">
        <f>SUM(H12:H14)</f>
        <v>-13</v>
      </c>
      <c r="I10" s="97"/>
      <c r="J10" s="97">
        <f>SUM(J12:J14)</f>
        <v>-13</v>
      </c>
      <c r="K10" s="97">
        <f>SUM(K12:K14)</f>
        <v>-9</v>
      </c>
      <c r="L10" s="97">
        <f>SUM(L12:L14)</f>
        <v>-4</v>
      </c>
      <c r="M10" s="97"/>
      <c r="N10" s="97">
        <f>SUM(N12:N14)</f>
        <v>17</v>
      </c>
      <c r="O10" s="97">
        <f>SUM(O12:O14)</f>
        <v>11</v>
      </c>
      <c r="P10" s="97">
        <f>SUM(P12:P14)</f>
        <v>6</v>
      </c>
      <c r="Q10" s="97"/>
      <c r="R10" s="97">
        <f>SUM(R12:R14)</f>
        <v>11</v>
      </c>
      <c r="S10" s="97">
        <f>SUM(S12:S14)</f>
        <v>3</v>
      </c>
      <c r="T10" s="97">
        <f>SUM(T12:T14)</f>
        <v>8</v>
      </c>
    </row>
    <row r="11" spans="1:21" x14ac:dyDescent="0.2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1" ht="14.25" customHeight="1" x14ac:dyDescent="0.2">
      <c r="A12" s="12" t="s">
        <v>19</v>
      </c>
      <c r="B12" s="13">
        <f>+F12+J12+N12+R12</f>
        <v>30</v>
      </c>
      <c r="C12" s="13">
        <f t="shared" ref="C12:D12" si="0">+G12+K12+O12+S12</f>
        <v>14</v>
      </c>
      <c r="D12" s="13">
        <f t="shared" si="0"/>
        <v>16</v>
      </c>
      <c r="E12" s="13"/>
      <c r="F12" s="13">
        <v>4</v>
      </c>
      <c r="G12" s="13">
        <v>1</v>
      </c>
      <c r="H12" s="13">
        <f>+F12-G12</f>
        <v>3</v>
      </c>
      <c r="I12" s="13"/>
      <c r="J12" s="13">
        <v>5</v>
      </c>
      <c r="K12" s="13">
        <v>1</v>
      </c>
      <c r="L12" s="13">
        <f>+J12-K12</f>
        <v>4</v>
      </c>
      <c r="M12" s="13"/>
      <c r="N12" s="13">
        <v>17</v>
      </c>
      <c r="O12" s="13">
        <v>10</v>
      </c>
      <c r="P12" s="13">
        <f>+N12-O12</f>
        <v>7</v>
      </c>
      <c r="Q12" s="13"/>
      <c r="R12" s="13">
        <v>4</v>
      </c>
      <c r="S12" s="13">
        <v>2</v>
      </c>
      <c r="T12" s="13">
        <f>+R12-S12</f>
        <v>2</v>
      </c>
    </row>
    <row r="13" spans="1:21" ht="14.25" customHeight="1" x14ac:dyDescent="0.2">
      <c r="A13" s="12" t="s">
        <v>20</v>
      </c>
      <c r="B13" s="13">
        <f t="shared" ref="B13:B14" si="1">+F13+J13+N13+R13</f>
        <v>-5</v>
      </c>
      <c r="C13" s="13">
        <f t="shared" ref="C13:C14" si="2">+G13+K13+O13+S13</f>
        <v>-3</v>
      </c>
      <c r="D13" s="13">
        <f t="shared" ref="D13:D14" si="3">+H13+L13+P13+T13</f>
        <v>-2</v>
      </c>
      <c r="E13" s="13"/>
      <c r="F13" s="13">
        <v>-11</v>
      </c>
      <c r="G13" s="13">
        <v>-1</v>
      </c>
      <c r="H13" s="13">
        <f t="shared" ref="H13:H14" si="4">+F13-G13</f>
        <v>-10</v>
      </c>
      <c r="I13" s="13"/>
      <c r="J13" s="13">
        <v>-9</v>
      </c>
      <c r="K13" s="13">
        <v>-5</v>
      </c>
      <c r="L13" s="13">
        <f t="shared" ref="L13:L14" si="5">+J13-K13</f>
        <v>-4</v>
      </c>
      <c r="M13" s="13"/>
      <c r="N13" s="13">
        <v>7</v>
      </c>
      <c r="O13" s="13">
        <v>3</v>
      </c>
      <c r="P13" s="13">
        <f t="shared" ref="P13:P14" si="6">+N13-O13</f>
        <v>4</v>
      </c>
      <c r="Q13" s="13"/>
      <c r="R13" s="13">
        <v>8</v>
      </c>
      <c r="S13" s="13">
        <v>0</v>
      </c>
      <c r="T13" s="13">
        <f t="shared" ref="T13:T14" si="7">+R13-S13</f>
        <v>8</v>
      </c>
    </row>
    <row r="14" spans="1:21" ht="14.25" customHeight="1" x14ac:dyDescent="0.2">
      <c r="A14" s="12" t="s">
        <v>21</v>
      </c>
      <c r="B14" s="13">
        <f t="shared" si="1"/>
        <v>-24</v>
      </c>
      <c r="C14" s="13">
        <f t="shared" si="2"/>
        <v>-7</v>
      </c>
      <c r="D14" s="13">
        <f t="shared" si="3"/>
        <v>-17</v>
      </c>
      <c r="E14" s="13"/>
      <c r="F14" s="13">
        <v>-7</v>
      </c>
      <c r="G14" s="13">
        <v>-1</v>
      </c>
      <c r="H14" s="13">
        <f t="shared" si="4"/>
        <v>-6</v>
      </c>
      <c r="I14" s="13"/>
      <c r="J14" s="13">
        <v>-9</v>
      </c>
      <c r="K14" s="13">
        <v>-5</v>
      </c>
      <c r="L14" s="13">
        <f t="shared" si="5"/>
        <v>-4</v>
      </c>
      <c r="M14" s="13"/>
      <c r="N14" s="13">
        <v>-7</v>
      </c>
      <c r="O14" s="13">
        <v>-2</v>
      </c>
      <c r="P14" s="13">
        <f t="shared" si="6"/>
        <v>-5</v>
      </c>
      <c r="Q14" s="13"/>
      <c r="R14" s="13">
        <v>-1</v>
      </c>
      <c r="S14" s="13">
        <v>1</v>
      </c>
      <c r="T14" s="13">
        <f t="shared" si="7"/>
        <v>-2</v>
      </c>
    </row>
    <row r="15" spans="1:21" ht="15" customHeight="1" x14ac:dyDescent="0.2"/>
    <row r="16" spans="1:21" ht="15" x14ac:dyDescent="0.2">
      <c r="A16" s="182" t="s">
        <v>178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</row>
    <row r="17" spans="1:20" s="98" customFormat="1" ht="14.25" customHeight="1" x14ac:dyDescent="0.2">
      <c r="A17" s="20" t="s">
        <v>0</v>
      </c>
      <c r="B17" s="116">
        <f>+'17'!B10/'17'!B31*100</f>
        <v>0.34129692832764508</v>
      </c>
      <c r="C17" s="116">
        <f>+'17'!C10/'17'!C31*100</f>
        <v>4.4444444444444446</v>
      </c>
      <c r="D17" s="116">
        <f>+'17'!D10/'17'!D31*100</f>
        <v>-1.4778325123152709</v>
      </c>
      <c r="E17" s="97"/>
      <c r="F17" s="116">
        <f>+'17'!F10/'17'!F31*100</f>
        <v>-28.000000000000004</v>
      </c>
      <c r="G17" s="116">
        <f>+'17'!G10/'17'!G31*100</f>
        <v>-6.666666666666667</v>
      </c>
      <c r="H17" s="116">
        <f>+'17'!H10/'17'!H31*100</f>
        <v>-37.142857142857146</v>
      </c>
      <c r="I17" s="97"/>
      <c r="J17" s="116">
        <f>+'17'!J10/'17'!J31*100</f>
        <v>-20</v>
      </c>
      <c r="K17" s="116">
        <f>+'17'!K10/'17'!K31*100</f>
        <v>-52.941176470588239</v>
      </c>
      <c r="L17" s="116">
        <f>+'17'!L10/'17'!L31*100</f>
        <v>-8.3333333333333321</v>
      </c>
      <c r="M17" s="97"/>
      <c r="N17" s="116">
        <f>+'17'!N10/'17'!N31*100</f>
        <v>20</v>
      </c>
      <c r="O17" s="116">
        <f>+'17'!O10/'17'!O31*100</f>
        <v>33.333333333333329</v>
      </c>
      <c r="P17" s="116">
        <f>+'17'!P10/'17'!P31*100</f>
        <v>11.538461538461538</v>
      </c>
      <c r="Q17" s="97"/>
      <c r="R17" s="116">
        <f>+'17'!R10/'17'!R31*100</f>
        <v>11.827956989247312</v>
      </c>
      <c r="S17" s="116">
        <f>+'17'!S10/'17'!S31*100</f>
        <v>12</v>
      </c>
      <c r="T17" s="116">
        <f>+'17'!T10/'17'!T31*100</f>
        <v>11.76470588235294</v>
      </c>
    </row>
    <row r="18" spans="1:20" x14ac:dyDescent="0.2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4.25" customHeight="1" x14ac:dyDescent="0.2">
      <c r="A19" s="12" t="s">
        <v>19</v>
      </c>
      <c r="B19" s="139">
        <f>+'17'!B12/'17'!B33*100</f>
        <v>40</v>
      </c>
      <c r="C19" s="139">
        <f>+'17'!C12/'17'!C33*100</f>
        <v>51.851851851851848</v>
      </c>
      <c r="D19" s="139">
        <f>+'17'!D12/'17'!D33*100</f>
        <v>33.333333333333329</v>
      </c>
      <c r="E19" s="13"/>
      <c r="F19" s="139">
        <f>+'17'!F12/'17'!F33*100</f>
        <v>33.333333333333329</v>
      </c>
      <c r="G19" s="139">
        <f>+'17'!G12/'17'!G33*100</f>
        <v>25</v>
      </c>
      <c r="H19" s="139">
        <f>+'17'!H12/'17'!H33*100</f>
        <v>37.5</v>
      </c>
      <c r="I19" s="13"/>
      <c r="J19" s="139">
        <f>+'17'!J12/'17'!J33*100</f>
        <v>33.333333333333329</v>
      </c>
      <c r="K19" s="139">
        <f>+'17'!K12/'17'!K33*100</f>
        <v>20</v>
      </c>
      <c r="L19" s="139">
        <f>+'17'!L12/'17'!L33*100</f>
        <v>40</v>
      </c>
      <c r="M19" s="13"/>
      <c r="N19" s="139">
        <f>+'17'!N12/'17'!N33*100</f>
        <v>65.384615384615387</v>
      </c>
      <c r="O19" s="139">
        <f>+'17'!O12/'17'!O33*100</f>
        <v>100</v>
      </c>
      <c r="P19" s="139">
        <f>+'17'!P12/'17'!P33*100</f>
        <v>43.75</v>
      </c>
      <c r="Q19" s="13"/>
      <c r="R19" s="139">
        <f>+'17'!R12/'17'!R33*100</f>
        <v>18.181818181818183</v>
      </c>
      <c r="S19" s="139">
        <f>+'17'!S12/'17'!S33*100</f>
        <v>25</v>
      </c>
      <c r="T19" s="139">
        <f>+'17'!T12/'17'!T33*100</f>
        <v>14.285714285714285</v>
      </c>
    </row>
    <row r="20" spans="1:20" ht="14.25" customHeight="1" x14ac:dyDescent="0.2">
      <c r="A20" s="12" t="s">
        <v>20</v>
      </c>
      <c r="B20" s="139">
        <f>+'17'!B13/'17'!B34*100</f>
        <v>-4.5871559633027523</v>
      </c>
      <c r="C20" s="139">
        <f>+'17'!C13/'17'!C34*100</f>
        <v>-12.5</v>
      </c>
      <c r="D20" s="139">
        <f>+'17'!D13/'17'!D34*100</f>
        <v>-2.3529411764705883</v>
      </c>
      <c r="E20" s="13"/>
      <c r="F20" s="139">
        <f>+'17'!F13/'17'!F34*100</f>
        <v>-57.894736842105267</v>
      </c>
      <c r="G20" s="139">
        <f>+'17'!G13/'17'!G34*100</f>
        <v>-33.333333333333329</v>
      </c>
      <c r="H20" s="139">
        <f>+'17'!H13/'17'!H34*100</f>
        <v>-62.5</v>
      </c>
      <c r="I20" s="13"/>
      <c r="J20" s="139">
        <f>+'17'!J13/'17'!J34*100</f>
        <v>-33.333333333333329</v>
      </c>
      <c r="K20" s="139">
        <f>+'17'!K13/'17'!K34*100</f>
        <v>-83.333333333333343</v>
      </c>
      <c r="L20" s="139">
        <f>+'17'!L13/'17'!L34*100</f>
        <v>-19.047619047619047</v>
      </c>
      <c r="M20" s="13"/>
      <c r="N20" s="139">
        <f>+'17'!N13/'17'!N34*100</f>
        <v>20</v>
      </c>
      <c r="O20" s="139">
        <f>+'17'!O13/'17'!O34*100</f>
        <v>27.27272727272727</v>
      </c>
      <c r="P20" s="139">
        <f>+'17'!P13/'17'!P34*100</f>
        <v>16.666666666666664</v>
      </c>
      <c r="Q20" s="13"/>
      <c r="R20" s="139">
        <f>+'17'!R13/'17'!R34*100</f>
        <v>28.571428571428569</v>
      </c>
      <c r="S20" s="139">
        <f>+'17'!S13/'17'!S34*100</f>
        <v>0</v>
      </c>
      <c r="T20" s="139">
        <f>+'17'!T13/'17'!T34*100</f>
        <v>33.333333333333329</v>
      </c>
    </row>
    <row r="21" spans="1:20" ht="14.25" customHeight="1" thickBot="1" x14ac:dyDescent="0.25">
      <c r="A21" s="12" t="s">
        <v>21</v>
      </c>
      <c r="B21" s="139">
        <f>+'17'!B14/'17'!B35*100</f>
        <v>-22.018348623853214</v>
      </c>
      <c r="C21" s="139">
        <f>+'17'!C14/'17'!C35*100</f>
        <v>-17.948717948717949</v>
      </c>
      <c r="D21" s="139">
        <f>+'17'!D14/'17'!D35*100</f>
        <v>-24.285714285714285</v>
      </c>
      <c r="E21" s="13"/>
      <c r="F21" s="139">
        <f>+'17'!F14/'17'!F35*100</f>
        <v>-36.84210526315789</v>
      </c>
      <c r="G21" s="139">
        <f>+'17'!G14/'17'!G35*100</f>
        <v>-12.5</v>
      </c>
      <c r="H21" s="139">
        <f>+'17'!H14/'17'!H35*100</f>
        <v>-54.54545454545454</v>
      </c>
      <c r="I21" s="13"/>
      <c r="J21" s="139">
        <f>+'17'!J14/'17'!J35*100</f>
        <v>-39.130434782608695</v>
      </c>
      <c r="K21" s="139">
        <f>+'17'!K14/'17'!K35*100</f>
        <v>-83.333333333333343</v>
      </c>
      <c r="L21" s="139">
        <f>+'17'!L14/'17'!L35*100</f>
        <v>-23.52941176470588</v>
      </c>
      <c r="M21" s="13"/>
      <c r="N21" s="139">
        <f>+'17'!N14/'17'!N35*100</f>
        <v>-29.166666666666668</v>
      </c>
      <c r="O21" s="139">
        <f>+'17'!O14/'17'!O35*100</f>
        <v>-16.666666666666664</v>
      </c>
      <c r="P21" s="139">
        <f>+'17'!P14/'17'!P35*100</f>
        <v>-41.666666666666671</v>
      </c>
      <c r="Q21" s="13"/>
      <c r="R21" s="139">
        <f>+'17'!R14/'17'!R35*100</f>
        <v>-2.3255813953488373</v>
      </c>
      <c r="S21" s="139">
        <f>+'17'!S14/'17'!S35*100</f>
        <v>7.6923076923076925</v>
      </c>
      <c r="T21" s="139">
        <f>+'17'!T14/'17'!T35*100</f>
        <v>-6.666666666666667</v>
      </c>
    </row>
    <row r="22" spans="1:20" ht="15" customHeight="1" x14ac:dyDescent="0.2">
      <c r="A22" s="52" t="s">
        <v>154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</row>
    <row r="23" spans="1:20" ht="15" customHeight="1" x14ac:dyDescent="0.2">
      <c r="A23" s="16" t="s">
        <v>242</v>
      </c>
    </row>
    <row r="25" spans="1:20" s="98" customFormat="1" ht="14.25" customHeight="1" x14ac:dyDescent="0.2"/>
    <row r="27" spans="1:20" ht="14.25" customHeight="1" x14ac:dyDescent="0.2"/>
    <row r="28" spans="1:20" ht="14.25" customHeight="1" x14ac:dyDescent="0.2"/>
    <row r="29" spans="1:20" ht="14.25" customHeight="1" x14ac:dyDescent="0.2"/>
    <row r="31" spans="1:20" ht="12.75" x14ac:dyDescent="0.2">
      <c r="A31" s="20" t="s">
        <v>0</v>
      </c>
      <c r="B31" s="97">
        <f>SUM(B33:B35)</f>
        <v>293</v>
      </c>
      <c r="C31" s="97">
        <f>SUM(C33:C35)</f>
        <v>90</v>
      </c>
      <c r="D31" s="97">
        <f>SUM(D33:D35)</f>
        <v>203</v>
      </c>
      <c r="E31" s="97"/>
      <c r="F31" s="97">
        <f>SUM(F33:F35)</f>
        <v>50</v>
      </c>
      <c r="G31" s="97">
        <f>SUM(G33:G35)</f>
        <v>15</v>
      </c>
      <c r="H31" s="97">
        <f>SUM(H33:H35)</f>
        <v>35</v>
      </c>
      <c r="I31" s="97"/>
      <c r="J31" s="97">
        <f>SUM(J33:J35)</f>
        <v>65</v>
      </c>
      <c r="K31" s="97">
        <f>SUM(K33:K35)</f>
        <v>17</v>
      </c>
      <c r="L31" s="97">
        <f>SUM(L33:L35)</f>
        <v>48</v>
      </c>
      <c r="M31" s="97"/>
      <c r="N31" s="97">
        <f>SUM(N33:N35)</f>
        <v>85</v>
      </c>
      <c r="O31" s="97">
        <f>SUM(O33:O35)</f>
        <v>33</v>
      </c>
      <c r="P31" s="97">
        <f>SUM(P33:P35)</f>
        <v>52</v>
      </c>
      <c r="Q31" s="97"/>
      <c r="R31" s="97">
        <f>SUM(R33:R35)</f>
        <v>93</v>
      </c>
      <c r="S31" s="97">
        <f>SUM(S33:S35)</f>
        <v>25</v>
      </c>
      <c r="T31" s="97">
        <f>SUM(T33:T35)</f>
        <v>68</v>
      </c>
    </row>
    <row r="32" spans="1:20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2.75" x14ac:dyDescent="0.2">
      <c r="A33" s="12" t="s">
        <v>19</v>
      </c>
      <c r="B33" s="13">
        <v>75</v>
      </c>
      <c r="C33" s="13">
        <v>27</v>
      </c>
      <c r="D33" s="13">
        <v>48</v>
      </c>
      <c r="E33" s="13"/>
      <c r="F33" s="13">
        <v>12</v>
      </c>
      <c r="G33" s="13">
        <v>4</v>
      </c>
      <c r="H33" s="13">
        <v>8</v>
      </c>
      <c r="I33" s="13"/>
      <c r="J33" s="13">
        <v>15</v>
      </c>
      <c r="K33" s="13">
        <v>5</v>
      </c>
      <c r="L33" s="13">
        <v>10</v>
      </c>
      <c r="M33" s="13"/>
      <c r="N33" s="13">
        <v>26</v>
      </c>
      <c r="O33" s="13">
        <v>10</v>
      </c>
      <c r="P33" s="13">
        <v>16</v>
      </c>
      <c r="Q33" s="13"/>
      <c r="R33" s="13">
        <v>22</v>
      </c>
      <c r="S33" s="13">
        <v>8</v>
      </c>
      <c r="T33" s="13">
        <v>14</v>
      </c>
    </row>
    <row r="34" spans="1:20" ht="12.75" x14ac:dyDescent="0.2">
      <c r="A34" s="12" t="s">
        <v>20</v>
      </c>
      <c r="B34" s="13">
        <v>109</v>
      </c>
      <c r="C34" s="13">
        <v>24</v>
      </c>
      <c r="D34" s="13">
        <v>85</v>
      </c>
      <c r="E34" s="13"/>
      <c r="F34" s="13">
        <v>19</v>
      </c>
      <c r="G34" s="13">
        <v>3</v>
      </c>
      <c r="H34" s="13">
        <v>16</v>
      </c>
      <c r="I34" s="13"/>
      <c r="J34" s="13">
        <v>27</v>
      </c>
      <c r="K34" s="13">
        <v>6</v>
      </c>
      <c r="L34" s="13">
        <v>21</v>
      </c>
      <c r="M34" s="13"/>
      <c r="N34" s="13">
        <v>35</v>
      </c>
      <c r="O34" s="13">
        <v>11</v>
      </c>
      <c r="P34" s="13">
        <v>24</v>
      </c>
      <c r="Q34" s="13"/>
      <c r="R34" s="13">
        <v>28</v>
      </c>
      <c r="S34" s="13">
        <v>4</v>
      </c>
      <c r="T34" s="13">
        <v>24</v>
      </c>
    </row>
    <row r="35" spans="1:20" ht="13.5" thickBot="1" x14ac:dyDescent="0.25">
      <c r="A35" s="14" t="s">
        <v>21</v>
      </c>
      <c r="B35" s="15">
        <v>109</v>
      </c>
      <c r="C35" s="15">
        <v>39</v>
      </c>
      <c r="D35" s="15">
        <v>70</v>
      </c>
      <c r="E35" s="15"/>
      <c r="F35" s="15">
        <v>19</v>
      </c>
      <c r="G35" s="15">
        <v>8</v>
      </c>
      <c r="H35" s="15">
        <v>11</v>
      </c>
      <c r="I35" s="15"/>
      <c r="J35" s="15">
        <v>23</v>
      </c>
      <c r="K35" s="15">
        <v>6</v>
      </c>
      <c r="L35" s="15">
        <v>17</v>
      </c>
      <c r="M35" s="15"/>
      <c r="N35" s="15">
        <v>24</v>
      </c>
      <c r="O35" s="15">
        <v>12</v>
      </c>
      <c r="P35" s="15">
        <v>12</v>
      </c>
      <c r="Q35" s="15"/>
      <c r="R35" s="15">
        <v>43</v>
      </c>
      <c r="S35" s="15">
        <v>13</v>
      </c>
      <c r="T35" s="15">
        <v>30</v>
      </c>
    </row>
  </sheetData>
  <mergeCells count="13">
    <mergeCell ref="A1:T1"/>
    <mergeCell ref="A2:T2"/>
    <mergeCell ref="A3:T3"/>
    <mergeCell ref="A4:T4"/>
    <mergeCell ref="A5:T5"/>
    <mergeCell ref="A9:T9"/>
    <mergeCell ref="A16:T16"/>
    <mergeCell ref="F6:H6"/>
    <mergeCell ref="J6:L6"/>
    <mergeCell ref="N6:P6"/>
    <mergeCell ref="R6:T6"/>
    <mergeCell ref="A6:A7"/>
    <mergeCell ref="B6:D6"/>
  </mergeCells>
  <conditionalFormatting sqref="B17:D17">
    <cfRule type="cellIs" dxfId="158" priority="5" operator="equal">
      <formula>0</formula>
    </cfRule>
  </conditionalFormatting>
  <conditionalFormatting sqref="F17:H17">
    <cfRule type="cellIs" dxfId="157" priority="4" operator="equal">
      <formula>0</formula>
    </cfRule>
  </conditionalFormatting>
  <conditionalFormatting sqref="J17:L17">
    <cfRule type="cellIs" dxfId="156" priority="3" operator="equal">
      <formula>0</formula>
    </cfRule>
  </conditionalFormatting>
  <conditionalFormatting sqref="N17:P17">
    <cfRule type="cellIs" dxfId="155" priority="2" operator="equal">
      <formula>0</formula>
    </cfRule>
  </conditionalFormatting>
  <conditionalFormatting sqref="R17:T17">
    <cfRule type="cellIs" dxfId="154" priority="1" operator="equal">
      <formula>0</formula>
    </cfRule>
  </conditionalFormatting>
  <hyperlinks>
    <hyperlink ref="U2" location="Contenido!A1" display="Contenido" xr:uid="{00000000-0004-0000-17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 tint="-0.499984740745262"/>
  </sheetPr>
  <dimension ref="A2:I25"/>
  <sheetViews>
    <sheetView showGridLines="0" zoomScaleNormal="100" workbookViewId="0">
      <selection activeCell="I2" sqref="I2"/>
    </sheetView>
  </sheetViews>
  <sheetFormatPr baseColWidth="10" defaultRowHeight="12.75" x14ac:dyDescent="0.2"/>
  <cols>
    <col min="1" max="16384" width="11" style="54"/>
  </cols>
  <sheetData>
    <row r="2" spans="1:9" ht="15" x14ac:dyDescent="0.25">
      <c r="I2" s="102" t="s">
        <v>124</v>
      </c>
    </row>
    <row r="7" spans="1:9" ht="12.75" customHeight="1" x14ac:dyDescent="0.2">
      <c r="A7" s="161" t="s">
        <v>125</v>
      </c>
      <c r="B7" s="161"/>
      <c r="C7" s="161"/>
      <c r="D7" s="161"/>
      <c r="E7" s="161"/>
      <c r="F7" s="161"/>
      <c r="G7" s="161"/>
      <c r="H7" s="161"/>
    </row>
    <row r="8" spans="1:9" ht="12.75" customHeight="1" x14ac:dyDescent="0.2">
      <c r="A8" s="161"/>
      <c r="B8" s="161"/>
      <c r="C8" s="161"/>
      <c r="D8" s="161"/>
      <c r="E8" s="161"/>
      <c r="F8" s="161"/>
      <c r="G8" s="161"/>
      <c r="H8" s="161"/>
    </row>
    <row r="9" spans="1:9" ht="12.75" customHeight="1" x14ac:dyDescent="0.2">
      <c r="A9" s="161"/>
      <c r="B9" s="161"/>
      <c r="C9" s="161"/>
      <c r="D9" s="161"/>
      <c r="E9" s="161"/>
      <c r="F9" s="161"/>
      <c r="G9" s="161"/>
      <c r="H9" s="161"/>
    </row>
    <row r="10" spans="1:9" ht="12.75" customHeight="1" x14ac:dyDescent="0.2">
      <c r="A10" s="161"/>
      <c r="B10" s="161"/>
      <c r="C10" s="161"/>
      <c r="D10" s="161"/>
      <c r="E10" s="161"/>
      <c r="F10" s="161"/>
      <c r="G10" s="161"/>
      <c r="H10" s="161"/>
    </row>
    <row r="11" spans="1:9" ht="12.75" customHeight="1" x14ac:dyDescent="0.2">
      <c r="A11" s="161"/>
      <c r="B11" s="161"/>
      <c r="C11" s="161"/>
      <c r="D11" s="161"/>
      <c r="E11" s="161"/>
      <c r="F11" s="161"/>
      <c r="G11" s="161"/>
      <c r="H11" s="161"/>
    </row>
    <row r="12" spans="1:9" ht="12.75" customHeight="1" x14ac:dyDescent="0.2">
      <c r="A12" s="161"/>
      <c r="B12" s="161"/>
      <c r="C12" s="161"/>
      <c r="D12" s="161"/>
      <c r="E12" s="161"/>
      <c r="F12" s="161"/>
      <c r="G12" s="161"/>
      <c r="H12" s="161"/>
    </row>
    <row r="13" spans="1:9" ht="12.75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9" ht="12.75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9" ht="12.75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9" ht="12.75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2.75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2.75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ht="12.75" customHeight="1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ht="12.75" customHeight="1" x14ac:dyDescent="0.2">
      <c r="A20" s="161"/>
      <c r="B20" s="161"/>
      <c r="C20" s="161"/>
      <c r="D20" s="161"/>
      <c r="E20" s="161"/>
      <c r="F20" s="161"/>
      <c r="G20" s="161"/>
      <c r="H20" s="161"/>
    </row>
    <row r="21" spans="1:8" ht="12.75" customHeight="1" x14ac:dyDescent="0.2">
      <c r="A21" s="161"/>
      <c r="B21" s="161"/>
      <c r="C21" s="161"/>
      <c r="D21" s="161"/>
      <c r="E21" s="161"/>
      <c r="F21" s="161"/>
      <c r="G21" s="161"/>
      <c r="H21" s="161"/>
    </row>
    <row r="22" spans="1:8" ht="12.75" customHeight="1" x14ac:dyDescent="0.2">
      <c r="A22" s="161"/>
      <c r="B22" s="161"/>
      <c r="C22" s="161"/>
      <c r="D22" s="161"/>
      <c r="E22" s="161"/>
      <c r="F22" s="161"/>
      <c r="G22" s="161"/>
      <c r="H22" s="161"/>
    </row>
    <row r="23" spans="1:8" ht="12.75" customHeight="1" x14ac:dyDescent="0.2">
      <c r="A23" s="161"/>
      <c r="B23" s="161"/>
      <c r="C23" s="161"/>
      <c r="D23" s="161"/>
      <c r="E23" s="161"/>
      <c r="F23" s="161"/>
      <c r="G23" s="161"/>
      <c r="H23" s="161"/>
    </row>
    <row r="24" spans="1:8" x14ac:dyDescent="0.2">
      <c r="A24" s="161"/>
      <c r="B24" s="161"/>
      <c r="C24" s="161"/>
      <c r="D24" s="161"/>
      <c r="E24" s="161"/>
      <c r="F24" s="161"/>
      <c r="G24" s="161"/>
      <c r="H24" s="161"/>
    </row>
    <row r="25" spans="1:8" x14ac:dyDescent="0.2">
      <c r="A25" s="161"/>
      <c r="B25" s="161"/>
      <c r="C25" s="161"/>
      <c r="D25" s="161"/>
      <c r="E25" s="161"/>
      <c r="F25" s="161"/>
      <c r="G25" s="161"/>
      <c r="H25" s="161"/>
    </row>
  </sheetData>
  <mergeCells count="1">
    <mergeCell ref="A7:H25"/>
  </mergeCells>
  <hyperlinks>
    <hyperlink ref="I2" location="Contenido!A1" display="Contenido" xr:uid="{00000000-0004-0000-18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0.59999389629810485"/>
    <pageSetUpPr fitToPage="1"/>
  </sheetPr>
  <dimension ref="A1:AF6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45" customWidth="1"/>
    <col min="2" max="4" width="6.125" style="82" bestFit="1" customWidth="1"/>
    <col min="5" max="5" width="1.25" style="82" customWidth="1"/>
    <col min="6" max="8" width="5.375" style="82" customWidth="1"/>
    <col min="9" max="9" width="1.25" style="82" customWidth="1"/>
    <col min="10" max="12" width="5.375" style="82" customWidth="1"/>
    <col min="13" max="13" width="1.25" style="82" customWidth="1"/>
    <col min="14" max="16" width="5.375" style="82" customWidth="1"/>
    <col min="17" max="17" width="1.25" style="82" customWidth="1"/>
    <col min="18" max="20" width="5.375" style="82" customWidth="1"/>
    <col min="21" max="21" width="1.25" style="82" customWidth="1"/>
    <col min="22" max="24" width="5.375" style="82" customWidth="1"/>
    <col min="25" max="25" width="1.25" style="82" customWidth="1"/>
    <col min="26" max="28" width="5.375" style="82" customWidth="1"/>
    <col min="29" max="29" width="9.5" style="1" customWidth="1"/>
    <col min="30" max="16384" width="11" style="43"/>
  </cols>
  <sheetData>
    <row r="1" spans="1:29" ht="15" customHeight="1" x14ac:dyDescent="0.25">
      <c r="A1" s="174" t="s">
        <v>184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</row>
    <row r="2" spans="1:29" ht="15" customHeight="1" x14ac:dyDescent="0.25">
      <c r="A2" s="175" t="s">
        <v>160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02" t="s">
        <v>124</v>
      </c>
    </row>
    <row r="3" spans="1:29" ht="15" x14ac:dyDescent="0.25">
      <c r="A3" s="175" t="s">
        <v>98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</row>
    <row r="4" spans="1:29" ht="15" x14ac:dyDescent="0.25">
      <c r="A4" s="174" t="s">
        <v>80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spans="1:29" s="75" customFormat="1" ht="17.25" customHeight="1" x14ac:dyDescent="0.15">
      <c r="A5" s="176" t="s">
        <v>97</v>
      </c>
      <c r="B5" s="173" t="s">
        <v>0</v>
      </c>
      <c r="C5" s="173"/>
      <c r="D5" s="173"/>
      <c r="E5" s="124"/>
      <c r="F5" s="173" t="s">
        <v>118</v>
      </c>
      <c r="G5" s="173"/>
      <c r="H5" s="173"/>
      <c r="I5" s="124"/>
      <c r="J5" s="173" t="s">
        <v>119</v>
      </c>
      <c r="K5" s="173"/>
      <c r="L5" s="173"/>
      <c r="M5" s="124"/>
      <c r="N5" s="173" t="s">
        <v>120</v>
      </c>
      <c r="O5" s="173"/>
      <c r="P5" s="173"/>
      <c r="Q5" s="124"/>
      <c r="R5" s="173" t="s">
        <v>121</v>
      </c>
      <c r="S5" s="173"/>
      <c r="T5" s="173"/>
      <c r="U5" s="124"/>
      <c r="V5" s="173" t="s">
        <v>122</v>
      </c>
      <c r="W5" s="173"/>
      <c r="X5" s="173"/>
      <c r="Y5" s="124"/>
      <c r="Z5" s="173" t="s">
        <v>123</v>
      </c>
      <c r="AA5" s="173"/>
      <c r="AB5" s="173"/>
      <c r="AC5" s="35"/>
    </row>
    <row r="6" spans="1:29" s="75" customFormat="1" ht="27.75" customHeight="1" x14ac:dyDescent="0.15">
      <c r="A6" s="176"/>
      <c r="B6" s="125" t="s">
        <v>0</v>
      </c>
      <c r="C6" s="125" t="s">
        <v>9</v>
      </c>
      <c r="D6" s="125" t="s">
        <v>10</v>
      </c>
      <c r="E6" s="126"/>
      <c r="F6" s="125" t="s">
        <v>0</v>
      </c>
      <c r="G6" s="125" t="s">
        <v>9</v>
      </c>
      <c r="H6" s="125" t="s">
        <v>10</v>
      </c>
      <c r="I6" s="125"/>
      <c r="J6" s="125" t="s">
        <v>0</v>
      </c>
      <c r="K6" s="125" t="s">
        <v>9</v>
      </c>
      <c r="L6" s="125" t="s">
        <v>10</v>
      </c>
      <c r="M6" s="126"/>
      <c r="N6" s="125" t="s">
        <v>0</v>
      </c>
      <c r="O6" s="125" t="s">
        <v>9</v>
      </c>
      <c r="P6" s="125" t="s">
        <v>10</v>
      </c>
      <c r="Q6" s="126"/>
      <c r="R6" s="125" t="s">
        <v>0</v>
      </c>
      <c r="S6" s="125" t="s">
        <v>9</v>
      </c>
      <c r="T6" s="125" t="s">
        <v>10</v>
      </c>
      <c r="U6" s="126"/>
      <c r="V6" s="125" t="s">
        <v>0</v>
      </c>
      <c r="W6" s="125" t="s">
        <v>9</v>
      </c>
      <c r="X6" s="125" t="s">
        <v>10</v>
      </c>
      <c r="Y6" s="126"/>
      <c r="Z6" s="125" t="s">
        <v>0</v>
      </c>
      <c r="AA6" s="125" t="s">
        <v>9</v>
      </c>
      <c r="AB6" s="125" t="s">
        <v>10</v>
      </c>
      <c r="AC6" s="35"/>
    </row>
    <row r="7" spans="1:29" s="46" customFormat="1" x14ac:dyDescent="0.2">
      <c r="A7" s="4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1"/>
    </row>
    <row r="8" spans="1:29" s="46" customFormat="1" x14ac:dyDescent="0.2">
      <c r="A8" s="177" t="s">
        <v>101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"/>
    </row>
    <row r="9" spans="1:29" s="94" customFormat="1" x14ac:dyDescent="0.2">
      <c r="A9" s="47" t="s">
        <v>0</v>
      </c>
      <c r="B9" s="93">
        <f>SUM(B10:B12)</f>
        <v>8137</v>
      </c>
      <c r="C9" s="93">
        <f t="shared" ref="C9:D9" si="0">SUM(C10:C12)</f>
        <v>4241</v>
      </c>
      <c r="D9" s="93">
        <f t="shared" si="0"/>
        <v>3896</v>
      </c>
      <c r="E9" s="93"/>
      <c r="F9" s="93">
        <f>SUM(F10:F12)</f>
        <v>670</v>
      </c>
      <c r="G9" s="93">
        <f t="shared" ref="G9:H9" si="1">SUM(G10:G12)</f>
        <v>469</v>
      </c>
      <c r="H9" s="93">
        <f t="shared" si="1"/>
        <v>201</v>
      </c>
      <c r="I9" s="93"/>
      <c r="J9" s="93">
        <f t="shared" ref="J9:L9" si="2">SUM(J10:J12)</f>
        <v>508</v>
      </c>
      <c r="K9" s="93">
        <f t="shared" si="2"/>
        <v>372</v>
      </c>
      <c r="L9" s="93">
        <f t="shared" si="2"/>
        <v>136</v>
      </c>
      <c r="M9" s="93"/>
      <c r="N9" s="93">
        <f t="shared" ref="N9:P9" si="3">SUM(N10:N12)</f>
        <v>186</v>
      </c>
      <c r="O9" s="93">
        <f t="shared" si="3"/>
        <v>171</v>
      </c>
      <c r="P9" s="93">
        <f t="shared" si="3"/>
        <v>15</v>
      </c>
      <c r="Q9" s="93"/>
      <c r="R9" s="93">
        <f t="shared" ref="R9:T9" si="4">SUM(R10:R12)</f>
        <v>4608</v>
      </c>
      <c r="S9" s="93">
        <f t="shared" si="4"/>
        <v>2130</v>
      </c>
      <c r="T9" s="93">
        <f t="shared" si="4"/>
        <v>2478</v>
      </c>
      <c r="U9" s="93"/>
      <c r="V9" s="93">
        <f t="shared" ref="V9:X9" si="5">SUM(V10:V12)</f>
        <v>1636</v>
      </c>
      <c r="W9" s="93">
        <f t="shared" si="5"/>
        <v>847</v>
      </c>
      <c r="X9" s="93">
        <f t="shared" si="5"/>
        <v>789</v>
      </c>
      <c r="Y9" s="93"/>
      <c r="Z9" s="93">
        <f t="shared" ref="Z9:AA9" si="6">SUM(Z10:Z12)</f>
        <v>529</v>
      </c>
      <c r="AA9" s="93">
        <f t="shared" si="6"/>
        <v>252</v>
      </c>
      <c r="AB9" s="93">
        <f>SUM(AB10:AB12)</f>
        <v>277</v>
      </c>
      <c r="AC9" s="44"/>
    </row>
    <row r="10" spans="1:29" x14ac:dyDescent="0.2">
      <c r="A10" s="49" t="s">
        <v>1</v>
      </c>
      <c r="B10" s="82">
        <f>+F10+J10+N10+R10+V10+Z10</f>
        <v>8189</v>
      </c>
      <c r="C10" s="82">
        <f>+G10+K10+O10+S10+W10+AA10</f>
        <v>4174</v>
      </c>
      <c r="D10" s="82">
        <f>+B10-C10</f>
        <v>4015</v>
      </c>
      <c r="E10" s="81"/>
      <c r="F10" s="81">
        <f>+F15+F20</f>
        <v>606</v>
      </c>
      <c r="G10" s="81">
        <f t="shared" ref="G10" si="7">+G15+G20</f>
        <v>405</v>
      </c>
      <c r="H10" s="81">
        <f>+F10-G10</f>
        <v>201</v>
      </c>
      <c r="I10" s="81"/>
      <c r="J10" s="81">
        <f>+J15+J20</f>
        <v>482</v>
      </c>
      <c r="K10" s="81">
        <f t="shared" ref="K10:L10" si="8">+K15+K20</f>
        <v>348</v>
      </c>
      <c r="L10" s="81">
        <f t="shared" si="8"/>
        <v>134</v>
      </c>
      <c r="M10" s="81"/>
      <c r="N10" s="81">
        <f>+N15+N20</f>
        <v>161</v>
      </c>
      <c r="O10" s="81">
        <f t="shared" ref="O10:P10" si="9">+O15+O20</f>
        <v>157</v>
      </c>
      <c r="P10" s="81">
        <f t="shared" si="9"/>
        <v>4</v>
      </c>
      <c r="Q10" s="81"/>
      <c r="R10" s="81">
        <f>+R15+R20</f>
        <v>4630</v>
      </c>
      <c r="S10" s="81">
        <f t="shared" ref="S10:T10" si="10">+S15+S20</f>
        <v>2117</v>
      </c>
      <c r="T10" s="81">
        <f t="shared" si="10"/>
        <v>2513</v>
      </c>
      <c r="U10" s="81"/>
      <c r="V10" s="81">
        <f>+V15+V20</f>
        <v>1739</v>
      </c>
      <c r="W10" s="81">
        <f t="shared" ref="W10:X10" si="11">+W15+W20</f>
        <v>878</v>
      </c>
      <c r="X10" s="81">
        <f t="shared" si="11"/>
        <v>861</v>
      </c>
      <c r="Y10" s="81"/>
      <c r="Z10" s="81">
        <f>+Z15+Z20</f>
        <v>571</v>
      </c>
      <c r="AA10" s="81">
        <f t="shared" ref="AA10:AB10" si="12">+AA15+AA20</f>
        <v>269</v>
      </c>
      <c r="AB10" s="81">
        <f t="shared" si="12"/>
        <v>302</v>
      </c>
    </row>
    <row r="11" spans="1:29" x14ac:dyDescent="0.2">
      <c r="A11" s="49" t="s">
        <v>2</v>
      </c>
      <c r="B11" s="82">
        <f t="shared" ref="B11:C12" si="13">+F11+J11+N11+R11+V11+Z11</f>
        <v>-406</v>
      </c>
      <c r="C11" s="82">
        <f t="shared" si="13"/>
        <v>-177</v>
      </c>
      <c r="D11" s="82">
        <f t="shared" ref="D11:D12" si="14">+B11-C11</f>
        <v>-229</v>
      </c>
      <c r="E11" s="81"/>
      <c r="F11" s="81">
        <f t="shared" ref="F11:G11" si="15">+F16+F21</f>
        <v>1</v>
      </c>
      <c r="G11" s="81">
        <f t="shared" si="15"/>
        <v>13</v>
      </c>
      <c r="H11" s="81">
        <f t="shared" ref="H11:H12" si="16">+F11-G11</f>
        <v>-12</v>
      </c>
      <c r="I11" s="81"/>
      <c r="J11" s="81">
        <f t="shared" ref="J11:AB11" si="17">+J16+J21</f>
        <v>-27</v>
      </c>
      <c r="K11" s="81">
        <f t="shared" si="17"/>
        <v>-14</v>
      </c>
      <c r="L11" s="81">
        <f t="shared" si="17"/>
        <v>-13</v>
      </c>
      <c r="M11" s="81"/>
      <c r="N11" s="81">
        <f t="shared" si="17"/>
        <v>0</v>
      </c>
      <c r="O11" s="81">
        <f t="shared" si="17"/>
        <v>0</v>
      </c>
      <c r="P11" s="81">
        <f t="shared" si="17"/>
        <v>0</v>
      </c>
      <c r="Q11" s="81"/>
      <c r="R11" s="81">
        <f t="shared" ref="R11:T11" si="18">+R16+R21</f>
        <v>-151</v>
      </c>
      <c r="S11" s="81">
        <f t="shared" si="18"/>
        <v>-75</v>
      </c>
      <c r="T11" s="81">
        <f t="shared" si="18"/>
        <v>-76</v>
      </c>
      <c r="U11" s="81"/>
      <c r="V11" s="81">
        <f t="shared" si="17"/>
        <v>-178</v>
      </c>
      <c r="W11" s="81">
        <f t="shared" si="17"/>
        <v>-79</v>
      </c>
      <c r="X11" s="81">
        <f t="shared" si="17"/>
        <v>-99</v>
      </c>
      <c r="Y11" s="81"/>
      <c r="Z11" s="81">
        <f t="shared" si="17"/>
        <v>-51</v>
      </c>
      <c r="AA11" s="81">
        <f t="shared" si="17"/>
        <v>-22</v>
      </c>
      <c r="AB11" s="81">
        <f t="shared" si="17"/>
        <v>-29</v>
      </c>
    </row>
    <row r="12" spans="1:29" x14ac:dyDescent="0.2">
      <c r="A12" s="49" t="s">
        <v>81</v>
      </c>
      <c r="B12" s="82">
        <f t="shared" si="13"/>
        <v>354</v>
      </c>
      <c r="C12" s="82">
        <f t="shared" si="13"/>
        <v>244</v>
      </c>
      <c r="D12" s="82">
        <f t="shared" si="14"/>
        <v>110</v>
      </c>
      <c r="E12" s="81"/>
      <c r="F12" s="81">
        <f>+F17</f>
        <v>63</v>
      </c>
      <c r="G12" s="81">
        <f t="shared" ref="G12" si="19">+G17</f>
        <v>51</v>
      </c>
      <c r="H12" s="81">
        <f t="shared" si="16"/>
        <v>12</v>
      </c>
      <c r="I12" s="81"/>
      <c r="J12" s="81">
        <f>+J17</f>
        <v>53</v>
      </c>
      <c r="K12" s="81">
        <f t="shared" ref="K12:L12" si="20">+K17</f>
        <v>38</v>
      </c>
      <c r="L12" s="81">
        <f t="shared" si="20"/>
        <v>15</v>
      </c>
      <c r="M12" s="81"/>
      <c r="N12" s="81">
        <f>+N17</f>
        <v>25</v>
      </c>
      <c r="O12" s="81">
        <f t="shared" ref="O12:P12" si="21">+O17</f>
        <v>14</v>
      </c>
      <c r="P12" s="81">
        <f t="shared" si="21"/>
        <v>11</v>
      </c>
      <c r="Q12" s="81"/>
      <c r="R12" s="81">
        <f>+R17</f>
        <v>129</v>
      </c>
      <c r="S12" s="81">
        <f t="shared" ref="S12:T12" si="22">+S17</f>
        <v>88</v>
      </c>
      <c r="T12" s="81">
        <f t="shared" si="22"/>
        <v>41</v>
      </c>
      <c r="U12" s="81"/>
      <c r="V12" s="81">
        <f>+V17</f>
        <v>75</v>
      </c>
      <c r="W12" s="81">
        <f t="shared" ref="W12:X12" si="23">+W17</f>
        <v>48</v>
      </c>
      <c r="X12" s="81">
        <f t="shared" si="23"/>
        <v>27</v>
      </c>
      <c r="Y12" s="81"/>
      <c r="Z12" s="81">
        <f>+Z17</f>
        <v>9</v>
      </c>
      <c r="AA12" s="81">
        <f t="shared" ref="AA12:AB12" si="24">+AA17</f>
        <v>5</v>
      </c>
      <c r="AB12" s="81">
        <f t="shared" si="24"/>
        <v>4</v>
      </c>
    </row>
    <row r="13" spans="1:29" x14ac:dyDescent="0.2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9" s="94" customFormat="1" x14ac:dyDescent="0.2">
      <c r="A14" s="47" t="s">
        <v>83</v>
      </c>
      <c r="B14" s="93">
        <f>SUM(B15:B17)</f>
        <v>5282</v>
      </c>
      <c r="C14" s="93">
        <f t="shared" ref="C14:D14" si="25">SUM(C15:C17)</f>
        <v>2655</v>
      </c>
      <c r="D14" s="93">
        <f t="shared" si="25"/>
        <v>2627</v>
      </c>
      <c r="E14" s="93"/>
      <c r="F14" s="93">
        <f>SUM(F15:F17)</f>
        <v>561</v>
      </c>
      <c r="G14" s="93">
        <f t="shared" ref="G14:H14" si="26">SUM(G15:G17)</f>
        <v>385</v>
      </c>
      <c r="H14" s="93">
        <f t="shared" si="26"/>
        <v>176</v>
      </c>
      <c r="I14" s="93"/>
      <c r="J14" s="93">
        <f>SUM(J15:J17)</f>
        <v>335</v>
      </c>
      <c r="K14" s="93">
        <f t="shared" ref="K14:L14" si="27">SUM(K15:K17)</f>
        <v>249</v>
      </c>
      <c r="L14" s="93">
        <f t="shared" si="27"/>
        <v>86</v>
      </c>
      <c r="M14" s="93"/>
      <c r="N14" s="93">
        <f>SUM(N15:N17)</f>
        <v>43</v>
      </c>
      <c r="O14" s="93">
        <f t="shared" ref="O14:P14" si="28">SUM(O15:O17)</f>
        <v>69</v>
      </c>
      <c r="P14" s="93">
        <f t="shared" si="28"/>
        <v>-26</v>
      </c>
      <c r="Q14" s="93"/>
      <c r="R14" s="93">
        <f>SUM(R15:R17)</f>
        <v>3012</v>
      </c>
      <c r="S14" s="93">
        <f t="shared" ref="S14:T14" si="29">SUM(S15:S17)</f>
        <v>1301</v>
      </c>
      <c r="T14" s="93">
        <f t="shared" si="29"/>
        <v>1711</v>
      </c>
      <c r="U14" s="93"/>
      <c r="V14" s="93">
        <f>SUM(V15:V17)</f>
        <v>978</v>
      </c>
      <c r="W14" s="93">
        <f t="shared" ref="W14:X14" si="30">SUM(W15:W17)</f>
        <v>481</v>
      </c>
      <c r="X14" s="93">
        <f t="shared" si="30"/>
        <v>497</v>
      </c>
      <c r="Y14" s="93"/>
      <c r="Z14" s="93">
        <f>SUM(Z15:Z17)</f>
        <v>353</v>
      </c>
      <c r="AA14" s="93">
        <f t="shared" ref="AA14:AB14" si="31">SUM(AA15:AA17)</f>
        <v>170</v>
      </c>
      <c r="AB14" s="93">
        <f t="shared" si="31"/>
        <v>183</v>
      </c>
      <c r="AC14" s="44"/>
    </row>
    <row r="15" spans="1:29" x14ac:dyDescent="0.2">
      <c r="A15" s="49" t="s">
        <v>1</v>
      </c>
      <c r="B15" s="82">
        <f>+F15+J15+N15+R15+V15+Z15</f>
        <v>5298</v>
      </c>
      <c r="C15" s="82">
        <f>+G15+K15+O15+S15+W15+AA15</f>
        <v>2563</v>
      </c>
      <c r="D15" s="82">
        <f t="shared" ref="D15:D17" si="32">+B15-C15</f>
        <v>2735</v>
      </c>
      <c r="F15" s="82">
        <v>482</v>
      </c>
      <c r="G15" s="82">
        <v>314</v>
      </c>
      <c r="H15" s="81">
        <f>+F15-G15</f>
        <v>168</v>
      </c>
      <c r="J15" s="81">
        <v>303</v>
      </c>
      <c r="K15" s="81">
        <v>219</v>
      </c>
      <c r="L15" s="81">
        <f>+J15-K15</f>
        <v>84</v>
      </c>
      <c r="M15" s="81"/>
      <c r="N15" s="81">
        <v>12</v>
      </c>
      <c r="O15" s="81">
        <v>48</v>
      </c>
      <c r="P15" s="81">
        <f>+N15-O15</f>
        <v>-36</v>
      </c>
      <c r="Q15" s="81"/>
      <c r="R15" s="81">
        <v>3031</v>
      </c>
      <c r="S15" s="81">
        <v>1284</v>
      </c>
      <c r="T15" s="81">
        <f>+R15-S15</f>
        <v>1747</v>
      </c>
      <c r="U15" s="81"/>
      <c r="V15" s="81">
        <v>1074</v>
      </c>
      <c r="W15" s="81">
        <v>510</v>
      </c>
      <c r="X15" s="81">
        <f>+V15-W15</f>
        <v>564</v>
      </c>
      <c r="Y15" s="81"/>
      <c r="Z15" s="81">
        <v>396</v>
      </c>
      <c r="AA15" s="81">
        <v>188</v>
      </c>
      <c r="AB15" s="81">
        <f>+Z15-AA15</f>
        <v>208</v>
      </c>
    </row>
    <row r="16" spans="1:29" x14ac:dyDescent="0.2">
      <c r="A16" s="49" t="s">
        <v>2</v>
      </c>
      <c r="B16" s="82">
        <f t="shared" ref="B16:C17" si="33">+F16+J16+N16+R16+V16+Z16</f>
        <v>-370</v>
      </c>
      <c r="C16" s="82">
        <f t="shared" si="33"/>
        <v>-152</v>
      </c>
      <c r="D16" s="82">
        <f t="shared" si="32"/>
        <v>-218</v>
      </c>
      <c r="F16" s="82">
        <v>16</v>
      </c>
      <c r="G16" s="82">
        <v>20</v>
      </c>
      <c r="H16" s="81">
        <f t="shared" ref="H16:H17" si="34">+F16-G16</f>
        <v>-4</v>
      </c>
      <c r="J16" s="82">
        <v>-21</v>
      </c>
      <c r="K16" s="82">
        <v>-8</v>
      </c>
      <c r="L16" s="81">
        <f t="shared" ref="L16:L17" si="35">+J16-K16</f>
        <v>-13</v>
      </c>
      <c r="N16" s="82">
        <v>6</v>
      </c>
      <c r="O16" s="82">
        <v>7</v>
      </c>
      <c r="P16" s="81">
        <f t="shared" ref="P16:P17" si="36">+N16-O16</f>
        <v>-1</v>
      </c>
      <c r="R16" s="82">
        <v>-148</v>
      </c>
      <c r="S16" s="82">
        <v>-71</v>
      </c>
      <c r="T16" s="81">
        <f t="shared" ref="T16:T17" si="37">+R16-S16</f>
        <v>-77</v>
      </c>
      <c r="V16" s="82">
        <v>-171</v>
      </c>
      <c r="W16" s="82">
        <v>-77</v>
      </c>
      <c r="X16" s="81">
        <f t="shared" ref="X16:X17" si="38">+V16-W16</f>
        <v>-94</v>
      </c>
      <c r="Z16" s="82">
        <v>-52</v>
      </c>
      <c r="AA16" s="82">
        <v>-23</v>
      </c>
      <c r="AB16" s="81">
        <f t="shared" ref="AB16:AB17" si="39">+Z16-AA16</f>
        <v>-29</v>
      </c>
    </row>
    <row r="17" spans="1:29" x14ac:dyDescent="0.2">
      <c r="A17" s="49" t="s">
        <v>81</v>
      </c>
      <c r="B17" s="82">
        <f t="shared" si="33"/>
        <v>354</v>
      </c>
      <c r="C17" s="82">
        <f t="shared" si="33"/>
        <v>244</v>
      </c>
      <c r="D17" s="82">
        <f t="shared" si="32"/>
        <v>110</v>
      </c>
      <c r="F17" s="82">
        <v>63</v>
      </c>
      <c r="G17" s="82">
        <v>51</v>
      </c>
      <c r="H17" s="81">
        <f t="shared" si="34"/>
        <v>12</v>
      </c>
      <c r="J17" s="82">
        <v>53</v>
      </c>
      <c r="K17" s="82">
        <v>38</v>
      </c>
      <c r="L17" s="81">
        <f t="shared" si="35"/>
        <v>15</v>
      </c>
      <c r="N17" s="82">
        <v>25</v>
      </c>
      <c r="O17" s="82">
        <v>14</v>
      </c>
      <c r="P17" s="81">
        <f t="shared" si="36"/>
        <v>11</v>
      </c>
      <c r="R17" s="82">
        <v>129</v>
      </c>
      <c r="S17" s="82">
        <v>88</v>
      </c>
      <c r="T17" s="81">
        <f t="shared" si="37"/>
        <v>41</v>
      </c>
      <c r="V17" s="82">
        <v>75</v>
      </c>
      <c r="W17" s="82">
        <v>48</v>
      </c>
      <c r="X17" s="81">
        <f t="shared" si="38"/>
        <v>27</v>
      </c>
      <c r="Z17" s="82">
        <v>9</v>
      </c>
      <c r="AA17" s="82">
        <v>5</v>
      </c>
      <c r="AB17" s="81">
        <f t="shared" si="39"/>
        <v>4</v>
      </c>
    </row>
    <row r="18" spans="1:29" x14ac:dyDescent="0.2">
      <c r="B18" s="83"/>
      <c r="C18" s="83"/>
      <c r="D18" s="83"/>
    </row>
    <row r="19" spans="1:29" s="94" customFormat="1" x14ac:dyDescent="0.2">
      <c r="A19" s="48" t="s">
        <v>82</v>
      </c>
      <c r="B19" s="93">
        <f>SUM(B20:B22)</f>
        <v>2855</v>
      </c>
      <c r="C19" s="93">
        <f t="shared" ref="C19:D19" si="40">SUM(C20:C22)</f>
        <v>1586</v>
      </c>
      <c r="D19" s="93">
        <f t="shared" si="40"/>
        <v>1269</v>
      </c>
      <c r="E19" s="93"/>
      <c r="F19" s="93">
        <f>SUM(F20:F22)</f>
        <v>109</v>
      </c>
      <c r="G19" s="93">
        <f t="shared" ref="G19:H19" si="41">SUM(G20:G22)</f>
        <v>84</v>
      </c>
      <c r="H19" s="93">
        <f t="shared" si="41"/>
        <v>25</v>
      </c>
      <c r="I19" s="93"/>
      <c r="J19" s="93">
        <f>SUM(J20:J22)</f>
        <v>173</v>
      </c>
      <c r="K19" s="93">
        <f t="shared" ref="K19:L19" si="42">SUM(K20:K22)</f>
        <v>123</v>
      </c>
      <c r="L19" s="93">
        <f t="shared" si="42"/>
        <v>50</v>
      </c>
      <c r="M19" s="93"/>
      <c r="N19" s="93">
        <f>SUM(N20:N22)</f>
        <v>143</v>
      </c>
      <c r="O19" s="93">
        <f t="shared" ref="O19:P19" si="43">SUM(O20:O22)</f>
        <v>102</v>
      </c>
      <c r="P19" s="93">
        <f t="shared" si="43"/>
        <v>41</v>
      </c>
      <c r="Q19" s="93"/>
      <c r="R19" s="93">
        <f>SUM(R20:R22)</f>
        <v>1596</v>
      </c>
      <c r="S19" s="93">
        <f t="shared" ref="S19:T19" si="44">SUM(S20:S22)</f>
        <v>829</v>
      </c>
      <c r="T19" s="93">
        <f t="shared" si="44"/>
        <v>767</v>
      </c>
      <c r="U19" s="93"/>
      <c r="V19" s="93">
        <f>SUM(V20:V22)</f>
        <v>658</v>
      </c>
      <c r="W19" s="93">
        <f t="shared" ref="W19:X19" si="45">SUM(W20:W22)</f>
        <v>366</v>
      </c>
      <c r="X19" s="93">
        <f t="shared" si="45"/>
        <v>292</v>
      </c>
      <c r="Y19" s="93"/>
      <c r="Z19" s="93">
        <f>SUM(Z20:Z22)</f>
        <v>176</v>
      </c>
      <c r="AA19" s="93">
        <f t="shared" ref="AA19:AB19" si="46">SUM(AA20:AA22)</f>
        <v>82</v>
      </c>
      <c r="AB19" s="93">
        <f t="shared" si="46"/>
        <v>94</v>
      </c>
      <c r="AC19" s="44"/>
    </row>
    <row r="20" spans="1:29" x14ac:dyDescent="0.2">
      <c r="A20" s="49" t="s">
        <v>1</v>
      </c>
      <c r="B20" s="82">
        <f>+F20+J20+N20+R20+V20+Z20</f>
        <v>2891</v>
      </c>
      <c r="C20" s="82">
        <f>+G20+K20+O20+S20+W20+AA20</f>
        <v>1611</v>
      </c>
      <c r="D20" s="82">
        <f t="shared" ref="D20:D21" si="47">+B20-C20</f>
        <v>1280</v>
      </c>
      <c r="F20" s="82">
        <v>124</v>
      </c>
      <c r="G20" s="82">
        <v>91</v>
      </c>
      <c r="H20" s="81">
        <f>+F20-G20</f>
        <v>33</v>
      </c>
      <c r="J20" s="82">
        <v>179</v>
      </c>
      <c r="K20" s="82">
        <v>129</v>
      </c>
      <c r="L20" s="81">
        <f>+J20-K20</f>
        <v>50</v>
      </c>
      <c r="N20" s="82">
        <v>149</v>
      </c>
      <c r="O20" s="82">
        <v>109</v>
      </c>
      <c r="P20" s="81">
        <f>+N20-O20</f>
        <v>40</v>
      </c>
      <c r="R20" s="82">
        <v>1599</v>
      </c>
      <c r="S20" s="82">
        <v>833</v>
      </c>
      <c r="T20" s="81">
        <f>+R20-S20</f>
        <v>766</v>
      </c>
      <c r="V20" s="82">
        <v>665</v>
      </c>
      <c r="W20" s="82">
        <v>368</v>
      </c>
      <c r="X20" s="81">
        <f>+V20-W20</f>
        <v>297</v>
      </c>
      <c r="Z20" s="82">
        <v>175</v>
      </c>
      <c r="AA20" s="82">
        <v>81</v>
      </c>
      <c r="AB20" s="81">
        <f>+Z20-AA20</f>
        <v>94</v>
      </c>
    </row>
    <row r="21" spans="1:29" x14ac:dyDescent="0.2">
      <c r="A21" s="49" t="s">
        <v>2</v>
      </c>
      <c r="B21" s="82">
        <f t="shared" ref="B21:C21" si="48">+F21+J21+N21+R21+V21+Z21</f>
        <v>-36</v>
      </c>
      <c r="C21" s="82">
        <f t="shared" si="48"/>
        <v>-25</v>
      </c>
      <c r="D21" s="82">
        <f t="shared" si="47"/>
        <v>-11</v>
      </c>
      <c r="F21" s="82">
        <v>-15</v>
      </c>
      <c r="G21" s="82">
        <v>-7</v>
      </c>
      <c r="H21" s="81">
        <f t="shared" ref="H21" si="49">+F21-G21</f>
        <v>-8</v>
      </c>
      <c r="J21" s="82">
        <v>-6</v>
      </c>
      <c r="K21" s="82">
        <v>-6</v>
      </c>
      <c r="L21" s="81">
        <f t="shared" ref="L21" si="50">+J21-K21</f>
        <v>0</v>
      </c>
      <c r="N21" s="82">
        <v>-6</v>
      </c>
      <c r="O21" s="82">
        <v>-7</v>
      </c>
      <c r="P21" s="81">
        <f t="shared" ref="P21" si="51">+N21-O21</f>
        <v>1</v>
      </c>
      <c r="R21" s="82">
        <v>-3</v>
      </c>
      <c r="S21" s="82">
        <v>-4</v>
      </c>
      <c r="T21" s="81">
        <f t="shared" ref="T21" si="52">+R21-S21</f>
        <v>1</v>
      </c>
      <c r="V21" s="82">
        <v>-7</v>
      </c>
      <c r="W21" s="82">
        <v>-2</v>
      </c>
      <c r="X21" s="81">
        <f t="shared" ref="X21" si="53">+V21-W21</f>
        <v>-5</v>
      </c>
      <c r="Z21" s="82">
        <v>1</v>
      </c>
      <c r="AA21" s="82">
        <v>1</v>
      </c>
      <c r="AB21" s="81">
        <f t="shared" ref="AB21" si="54">+Z21-AA21</f>
        <v>0</v>
      </c>
    </row>
    <row r="22" spans="1:29" x14ac:dyDescent="0.2">
      <c r="A22" s="49" t="s">
        <v>81</v>
      </c>
      <c r="B22" s="93" t="s">
        <v>8</v>
      </c>
      <c r="C22" s="93" t="s">
        <v>8</v>
      </c>
      <c r="D22" s="93" t="s">
        <v>8</v>
      </c>
      <c r="F22" s="93" t="s">
        <v>8</v>
      </c>
      <c r="G22" s="93" t="s">
        <v>8</v>
      </c>
      <c r="H22" s="93" t="s">
        <v>8</v>
      </c>
      <c r="J22" s="93" t="s">
        <v>8</v>
      </c>
      <c r="K22" s="93" t="s">
        <v>8</v>
      </c>
      <c r="L22" s="93" t="s">
        <v>8</v>
      </c>
      <c r="N22" s="93" t="s">
        <v>8</v>
      </c>
      <c r="O22" s="93" t="s">
        <v>8</v>
      </c>
      <c r="P22" s="93" t="s">
        <v>8</v>
      </c>
      <c r="R22" s="93" t="s">
        <v>8</v>
      </c>
      <c r="S22" s="93" t="s">
        <v>8</v>
      </c>
      <c r="T22" s="93" t="s">
        <v>8</v>
      </c>
      <c r="V22" s="93" t="s">
        <v>8</v>
      </c>
      <c r="W22" s="93" t="s">
        <v>8</v>
      </c>
      <c r="X22" s="93" t="s">
        <v>8</v>
      </c>
      <c r="Z22" s="93" t="s">
        <v>8</v>
      </c>
      <c r="AA22" s="93" t="s">
        <v>8</v>
      </c>
      <c r="AB22" s="93" t="s">
        <v>8</v>
      </c>
    </row>
    <row r="23" spans="1:29" ht="15" customHeight="1" x14ac:dyDescent="0.2">
      <c r="A23" s="43"/>
    </row>
    <row r="24" spans="1:29" s="46" customFormat="1" ht="15" x14ac:dyDescent="0.2">
      <c r="A24" s="177" t="s">
        <v>178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"/>
    </row>
    <row r="25" spans="1:29" s="94" customFormat="1" x14ac:dyDescent="0.2">
      <c r="A25" s="47" t="s">
        <v>0</v>
      </c>
      <c r="B25" s="116">
        <f>+B9/B51*100</f>
        <v>1.98072101458095</v>
      </c>
      <c r="C25" s="116">
        <f t="shared" ref="C25:D25" si="55">+C9/C51*100</f>
        <v>2.1004824027022475</v>
      </c>
      <c r="D25" s="116">
        <f t="shared" si="55"/>
        <v>1.8649714701489679</v>
      </c>
      <c r="E25" s="93"/>
      <c r="F25" s="116">
        <f>+F9/F51*100</f>
        <v>0.85293818107750274</v>
      </c>
      <c r="G25" s="116">
        <f t="shared" ref="G25:H25" si="56">+G9/G51*100</f>
        <v>1.1836559573984808</v>
      </c>
      <c r="H25" s="116">
        <f t="shared" si="56"/>
        <v>0.51632459092193472</v>
      </c>
      <c r="I25" s="93"/>
      <c r="J25" s="116">
        <f>+J9/J51*100</f>
        <v>0.640742656054892</v>
      </c>
      <c r="K25" s="116">
        <f t="shared" ref="K25:L25" si="57">+K9/K51*100</f>
        <v>0.92008607256807895</v>
      </c>
      <c r="L25" s="116">
        <f t="shared" si="57"/>
        <v>0.35004632966127869</v>
      </c>
      <c r="M25" s="93"/>
      <c r="N25" s="116">
        <f>+N9/N51*100</f>
        <v>0.25300614832145385</v>
      </c>
      <c r="O25" s="116">
        <f t="shared" ref="O25:P25" si="58">+O9/O51*100</f>
        <v>0.46440889709676547</v>
      </c>
      <c r="P25" s="116">
        <f t="shared" si="58"/>
        <v>4.0877503747104513E-2</v>
      </c>
      <c r="Q25" s="93"/>
      <c r="R25" s="116">
        <f>+R9/R51*100</f>
        <v>5.5214062331500049</v>
      </c>
      <c r="S25" s="116">
        <f t="shared" ref="S25:T25" si="59">+S9/S51*100</f>
        <v>5.3434348502333053</v>
      </c>
      <c r="T25" s="116">
        <f t="shared" si="59"/>
        <v>5.6841380892304167</v>
      </c>
      <c r="U25" s="93"/>
      <c r="V25" s="116">
        <f>+V9/V51*100</f>
        <v>2.160448993067019</v>
      </c>
      <c r="W25" s="116">
        <f t="shared" ref="W25:X25" si="60">+W9/W51*100</f>
        <v>2.3445068785119165</v>
      </c>
      <c r="X25" s="116">
        <f t="shared" si="60"/>
        <v>1.9925248749936866</v>
      </c>
      <c r="Y25" s="93"/>
      <c r="Z25" s="116">
        <f>+Z9/Z51*100</f>
        <v>2.6088671894264439</v>
      </c>
      <c r="AA25" s="116">
        <f t="shared" ref="AA25:AB25" si="61">+AA9/AA51*100</f>
        <v>2.7869940278699401</v>
      </c>
      <c r="AB25" s="116">
        <f t="shared" si="61"/>
        <v>2.4655095683133066</v>
      </c>
      <c r="AC25" s="44"/>
    </row>
    <row r="26" spans="1:29" x14ac:dyDescent="0.2">
      <c r="A26" s="49" t="s">
        <v>1</v>
      </c>
      <c r="B26" s="117">
        <f t="shared" ref="B26:D28" si="62">+B10/B52*100</f>
        <v>2.2018235153353287</v>
      </c>
      <c r="C26" s="117">
        <f t="shared" si="62"/>
        <v>2.2902983313854275</v>
      </c>
      <c r="D26" s="117">
        <f t="shared" si="62"/>
        <v>2.1168121810283016</v>
      </c>
      <c r="E26" s="81"/>
      <c r="F26" s="117">
        <f t="shared" ref="F26:H28" si="63">+F10/F52*100</f>
        <v>0.85640395132912195</v>
      </c>
      <c r="G26" s="117">
        <f t="shared" si="63"/>
        <v>1.1350578739385107</v>
      </c>
      <c r="H26" s="117">
        <f t="shared" si="63"/>
        <v>0.57297605473204105</v>
      </c>
      <c r="I26" s="81"/>
      <c r="J26" s="117">
        <f t="shared" ref="J26:L28" si="64">+J10/J52*100</f>
        <v>0.67135594400724286</v>
      </c>
      <c r="K26" s="117">
        <f t="shared" si="64"/>
        <v>0.94980758208466387</v>
      </c>
      <c r="L26" s="117">
        <f t="shared" si="64"/>
        <v>0.38115826601433611</v>
      </c>
      <c r="M26" s="81"/>
      <c r="N26" s="117">
        <f t="shared" ref="N26:P28" si="65">+N10/N52*100</f>
        <v>0.24345617032859021</v>
      </c>
      <c r="O26" s="117">
        <f t="shared" si="65"/>
        <v>0.47466440923932757</v>
      </c>
      <c r="P26" s="117">
        <f t="shared" si="65"/>
        <v>1.210104371502042E-2</v>
      </c>
      <c r="Q26" s="81"/>
      <c r="R26" s="117">
        <f t="shared" ref="R26:T28" si="66">+R10/R52*100</f>
        <v>6.0979625166278133</v>
      </c>
      <c r="S26" s="117">
        <f t="shared" si="66"/>
        <v>5.8750069378919907</v>
      </c>
      <c r="T26" s="117">
        <f t="shared" si="66"/>
        <v>6.2993507632918053</v>
      </c>
      <c r="U26" s="81"/>
      <c r="V26" s="117">
        <f t="shared" ref="V26:X28" si="67">+V10/V52*100</f>
        <v>2.5451884376143434</v>
      </c>
      <c r="W26" s="117">
        <f t="shared" si="67"/>
        <v>2.7072027627035027</v>
      </c>
      <c r="X26" s="117">
        <f t="shared" si="67"/>
        <v>2.398796422700805</v>
      </c>
      <c r="Y26" s="81"/>
      <c r="Z26" s="117">
        <f t="shared" ref="Z26:AB28" si="68">+Z10/Z52*100</f>
        <v>3.0084299262381453</v>
      </c>
      <c r="AA26" s="117">
        <f t="shared" si="68"/>
        <v>3.2081097197376263</v>
      </c>
      <c r="AB26" s="117">
        <f t="shared" si="68"/>
        <v>2.8504011326097216</v>
      </c>
    </row>
    <row r="27" spans="1:29" x14ac:dyDescent="0.2">
      <c r="A27" s="49" t="s">
        <v>2</v>
      </c>
      <c r="B27" s="117">
        <f t="shared" si="62"/>
        <v>-1.5301699770097614</v>
      </c>
      <c r="C27" s="117">
        <f t="shared" si="62"/>
        <v>-1.3194185613119642</v>
      </c>
      <c r="D27" s="117">
        <f t="shared" si="62"/>
        <v>-1.7456929409971031</v>
      </c>
      <c r="E27" s="81"/>
      <c r="F27" s="117">
        <f t="shared" si="63"/>
        <v>1.8439977872026555E-2</v>
      </c>
      <c r="G27" s="117">
        <f t="shared" si="63"/>
        <v>0.47238372093023251</v>
      </c>
      <c r="H27" s="117">
        <f t="shared" si="63"/>
        <v>-0.44926993635342566</v>
      </c>
      <c r="I27" s="81"/>
      <c r="J27" s="117">
        <f t="shared" si="64"/>
        <v>-0.52224371373307543</v>
      </c>
      <c r="K27" s="117">
        <f t="shared" si="64"/>
        <v>-0.53784095274683064</v>
      </c>
      <c r="L27" s="117">
        <f t="shared" si="64"/>
        <v>-0.50642773665757701</v>
      </c>
      <c r="M27" s="81"/>
      <c r="N27" s="117">
        <f t="shared" si="65"/>
        <v>0</v>
      </c>
      <c r="O27" s="117">
        <f t="shared" si="65"/>
        <v>0</v>
      </c>
      <c r="P27" s="117">
        <f t="shared" si="65"/>
        <v>0</v>
      </c>
      <c r="Q27" s="81"/>
      <c r="R27" s="117">
        <f t="shared" si="66"/>
        <v>-3.0425146080999395</v>
      </c>
      <c r="S27" s="117">
        <f t="shared" si="66"/>
        <v>-2.9856687898089174</v>
      </c>
      <c r="T27" s="117">
        <f t="shared" si="66"/>
        <v>-3.1007751937984498</v>
      </c>
      <c r="U27" s="81"/>
      <c r="V27" s="117">
        <f t="shared" si="67"/>
        <v>-3.479960899315738</v>
      </c>
      <c r="W27" s="117">
        <f t="shared" si="67"/>
        <v>-3.0811232449297972</v>
      </c>
      <c r="X27" s="117">
        <f t="shared" si="67"/>
        <v>-3.8808310466483733</v>
      </c>
      <c r="Y27" s="81"/>
      <c r="Z27" s="117">
        <f t="shared" si="68"/>
        <v>-7.634730538922156</v>
      </c>
      <c r="AA27" s="117">
        <f t="shared" si="68"/>
        <v>-6.7901234567901234</v>
      </c>
      <c r="AB27" s="117">
        <f t="shared" si="68"/>
        <v>-8.4302325581395348</v>
      </c>
    </row>
    <row r="28" spans="1:29" x14ac:dyDescent="0.2">
      <c r="A28" s="49" t="s">
        <v>81</v>
      </c>
      <c r="B28" s="117">
        <f t="shared" si="62"/>
        <v>2.8645411878944813</v>
      </c>
      <c r="C28" s="117">
        <f t="shared" si="62"/>
        <v>3.9077514413837284</v>
      </c>
      <c r="D28" s="117">
        <f t="shared" si="62"/>
        <v>1.7991494929669611</v>
      </c>
      <c r="E28" s="81"/>
      <c r="F28" s="117">
        <f t="shared" si="63"/>
        <v>2.6604729729729728</v>
      </c>
      <c r="G28" s="117">
        <f t="shared" si="63"/>
        <v>4.2857142857142856</v>
      </c>
      <c r="H28" s="117">
        <f t="shared" si="63"/>
        <v>1.0186757215619695</v>
      </c>
      <c r="I28" s="81"/>
      <c r="J28" s="117">
        <f t="shared" si="64"/>
        <v>2.2864538395168248</v>
      </c>
      <c r="K28" s="117">
        <f t="shared" si="64"/>
        <v>3.1959629941126999</v>
      </c>
      <c r="L28" s="117">
        <f t="shared" si="64"/>
        <v>1.328609388839681</v>
      </c>
      <c r="M28" s="81"/>
      <c r="N28" s="117">
        <f t="shared" si="65"/>
        <v>1.1410314924691922</v>
      </c>
      <c r="O28" s="117">
        <f t="shared" si="65"/>
        <v>1.2903225806451613</v>
      </c>
      <c r="P28" s="117">
        <f t="shared" si="65"/>
        <v>0.99457504520795659</v>
      </c>
      <c r="Q28" s="81"/>
      <c r="R28" s="117">
        <f t="shared" si="66"/>
        <v>5.0253213868328785</v>
      </c>
      <c r="S28" s="117">
        <f t="shared" si="66"/>
        <v>6.6869300911854097</v>
      </c>
      <c r="T28" s="117">
        <f t="shared" si="66"/>
        <v>3.2773780975219822</v>
      </c>
      <c r="U28" s="81"/>
      <c r="V28" s="117">
        <f t="shared" si="67"/>
        <v>3.2822757111597372</v>
      </c>
      <c r="W28" s="117">
        <f t="shared" si="67"/>
        <v>4.2440318302387263</v>
      </c>
      <c r="X28" s="117">
        <f t="shared" si="67"/>
        <v>2.3396880415944543</v>
      </c>
      <c r="Y28" s="81"/>
      <c r="Z28" s="117">
        <f t="shared" si="68"/>
        <v>1.4308426073131957</v>
      </c>
      <c r="AA28" s="117">
        <f t="shared" si="68"/>
        <v>1.5015015015015014</v>
      </c>
      <c r="AB28" s="117">
        <f t="shared" si="68"/>
        <v>1.3513513513513513</v>
      </c>
    </row>
    <row r="29" spans="1:2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9" s="94" customFormat="1" x14ac:dyDescent="0.2">
      <c r="A30" s="47" t="s">
        <v>83</v>
      </c>
      <c r="B30" s="116">
        <f>+B14/B56*100</f>
        <v>1.7078154705707376</v>
      </c>
      <c r="C30" s="116">
        <f t="shared" ref="C30:D30" si="69">+C14/C56*100</f>
        <v>1.7508457475221082</v>
      </c>
      <c r="D30" s="116">
        <f t="shared" si="69"/>
        <v>1.6664235012020832</v>
      </c>
      <c r="E30" s="93"/>
      <c r="F30" s="116">
        <f>+F14/F56*100</f>
        <v>0.96127484578478406</v>
      </c>
      <c r="G30" s="116">
        <f t="shared" ref="G30:H30" si="70">+G14/G56*100</f>
        <v>1.3074336944340679</v>
      </c>
      <c r="H30" s="116">
        <f t="shared" si="70"/>
        <v>0.60872271988378934</v>
      </c>
      <c r="I30" s="93"/>
      <c r="J30" s="116">
        <f>+J14/J56*100</f>
        <v>0.56669204093715642</v>
      </c>
      <c r="K30" s="116">
        <f t="shared" ref="K30:L30" si="71">+K14/K56*100</f>
        <v>0.82740745663587423</v>
      </c>
      <c r="L30" s="116">
        <f t="shared" si="71"/>
        <v>0.29633713517797455</v>
      </c>
      <c r="M30" s="93"/>
      <c r="N30" s="116">
        <f>+N14/N56*100</f>
        <v>7.7680426339084091E-2</v>
      </c>
      <c r="O30" s="116">
        <f t="shared" ref="O30:P30" si="72">+O14/O56*100</f>
        <v>0.24857698681461202</v>
      </c>
      <c r="P30" s="116">
        <f t="shared" si="72"/>
        <v>-9.4213139109323468E-2</v>
      </c>
      <c r="Q30" s="93"/>
      <c r="R30" s="116">
        <f>+R14/R56*100</f>
        <v>4.7532627392806983</v>
      </c>
      <c r="S30" s="116">
        <f t="shared" ref="S30:T30" si="73">+S14/S56*100</f>
        <v>4.3228335991493889</v>
      </c>
      <c r="T30" s="116">
        <f t="shared" si="73"/>
        <v>5.1426166932163149</v>
      </c>
      <c r="U30" s="93"/>
      <c r="V30" s="116">
        <f>+V14/V56*100</f>
        <v>1.6820597492389455</v>
      </c>
      <c r="W30" s="116">
        <f t="shared" ref="W30:X30" si="74">+W14/W56*100</f>
        <v>1.7396650873449313</v>
      </c>
      <c r="X30" s="116">
        <f t="shared" si="74"/>
        <v>1.6298288187840231</v>
      </c>
      <c r="Y30" s="93"/>
      <c r="Z30" s="116">
        <f>+Z14/Z56*100</f>
        <v>2.3621520342612423</v>
      </c>
      <c r="AA30" s="116">
        <f t="shared" ref="AA30:AB30" si="75">+AA14/AA56*100</f>
        <v>2.5769289070789752</v>
      </c>
      <c r="AB30" s="116">
        <f t="shared" si="75"/>
        <v>2.1924044566910266</v>
      </c>
      <c r="AC30" s="44"/>
    </row>
    <row r="31" spans="1:29" x14ac:dyDescent="0.2">
      <c r="A31" s="49" t="s">
        <v>1</v>
      </c>
      <c r="B31" s="117">
        <f t="shared" ref="B31:D33" si="76">+B15/B57*100</f>
        <v>1.9544694932324005</v>
      </c>
      <c r="C31" s="117">
        <f t="shared" si="76"/>
        <v>1.9373370119808004</v>
      </c>
      <c r="D31" s="117">
        <f t="shared" si="76"/>
        <v>1.9708018677581138</v>
      </c>
      <c r="E31" s="83"/>
      <c r="F31" s="117">
        <f t="shared" ref="F31:H33" si="77">+F15/F57*100</f>
        <v>0.9501843199873834</v>
      </c>
      <c r="G31" s="117">
        <f t="shared" si="77"/>
        <v>1.2269459206001876</v>
      </c>
      <c r="H31" s="117">
        <f t="shared" si="77"/>
        <v>0.66839069027252829</v>
      </c>
      <c r="I31" s="83"/>
      <c r="J31" s="117">
        <f t="shared" ref="J31:L33" si="78">+J15/J57*100</f>
        <v>0.585156717714992</v>
      </c>
      <c r="K31" s="117">
        <f t="shared" si="78"/>
        <v>0.83061518622468322</v>
      </c>
      <c r="L31" s="117">
        <f t="shared" si="78"/>
        <v>0.33051347629352745</v>
      </c>
      <c r="M31" s="81"/>
      <c r="N31" s="117">
        <f t="shared" ref="N31:P33" si="79">+N15/N57*100</f>
        <v>2.4954769480316923E-2</v>
      </c>
      <c r="O31" s="117">
        <f t="shared" si="79"/>
        <v>0.19950953904983582</v>
      </c>
      <c r="P31" s="117">
        <f t="shared" si="79"/>
        <v>-0.14982520392874979</v>
      </c>
      <c r="Q31" s="81"/>
      <c r="R31" s="117">
        <f t="shared" ref="R31:T33" si="80">+R15/R57*100</f>
        <v>5.4180147650286896</v>
      </c>
      <c r="S31" s="117">
        <f t="shared" si="80"/>
        <v>4.8780487804878048</v>
      </c>
      <c r="T31" s="117">
        <f t="shared" si="80"/>
        <v>5.8978427466999763</v>
      </c>
      <c r="U31" s="81"/>
      <c r="V31" s="117">
        <f t="shared" ref="V31:X33" si="81">+V15/V57*100</f>
        <v>2.1127176158158747</v>
      </c>
      <c r="W31" s="117">
        <f t="shared" si="81"/>
        <v>2.1256199724919771</v>
      </c>
      <c r="X31" s="117">
        <f t="shared" si="81"/>
        <v>2.1011847105282766</v>
      </c>
      <c r="Y31" s="81"/>
      <c r="Z31" s="117">
        <f t="shared" ref="Z31:AB33" si="82">+Z15/Z57*100</f>
        <v>2.8909329829172141</v>
      </c>
      <c r="AA31" s="117">
        <f t="shared" si="82"/>
        <v>3.1527754485996984</v>
      </c>
      <c r="AB31" s="117">
        <f t="shared" si="82"/>
        <v>2.6890756302521011</v>
      </c>
    </row>
    <row r="32" spans="1:29" x14ac:dyDescent="0.2">
      <c r="A32" s="49" t="s">
        <v>2</v>
      </c>
      <c r="B32" s="117">
        <f t="shared" si="76"/>
        <v>-1.4310578224714754</v>
      </c>
      <c r="C32" s="117">
        <f t="shared" si="76"/>
        <v>-1.1601282246985194</v>
      </c>
      <c r="D32" s="117">
        <f t="shared" si="76"/>
        <v>-1.7094017094017095</v>
      </c>
      <c r="E32" s="83"/>
      <c r="F32" s="117">
        <f t="shared" si="77"/>
        <v>0.30389363722697055</v>
      </c>
      <c r="G32" s="117">
        <f t="shared" si="77"/>
        <v>0.75046904315196994</v>
      </c>
      <c r="H32" s="117">
        <f t="shared" si="77"/>
        <v>-0.15384615384615385</v>
      </c>
      <c r="I32" s="83"/>
      <c r="J32" s="117">
        <f t="shared" si="78"/>
        <v>-0.41866028708133973</v>
      </c>
      <c r="K32" s="117">
        <f t="shared" si="78"/>
        <v>-0.31508467900748327</v>
      </c>
      <c r="L32" s="117">
        <f t="shared" si="78"/>
        <v>-0.5248284214775939</v>
      </c>
      <c r="M32" s="83"/>
      <c r="N32" s="117">
        <f t="shared" si="79"/>
        <v>0.11818002757533977</v>
      </c>
      <c r="O32" s="117">
        <f t="shared" si="79"/>
        <v>0.26778882938026016</v>
      </c>
      <c r="P32" s="117">
        <f t="shared" si="79"/>
        <v>-4.0600893219650831E-2</v>
      </c>
      <c r="Q32" s="83"/>
      <c r="R32" s="117">
        <f t="shared" si="80"/>
        <v>-3.0471484455425157</v>
      </c>
      <c r="S32" s="117">
        <f t="shared" si="80"/>
        <v>-2.888527257933279</v>
      </c>
      <c r="T32" s="117">
        <f t="shared" si="80"/>
        <v>-3.2096706961233847</v>
      </c>
      <c r="U32" s="83"/>
      <c r="V32" s="117">
        <f t="shared" si="81"/>
        <v>-3.4043400358351588</v>
      </c>
      <c r="W32" s="117">
        <f t="shared" si="81"/>
        <v>-3.0495049504950495</v>
      </c>
      <c r="X32" s="117">
        <f t="shared" si="81"/>
        <v>-3.7630104083266613</v>
      </c>
      <c r="Y32" s="83"/>
      <c r="Z32" s="117">
        <f t="shared" si="82"/>
        <v>-8.4278768233387353</v>
      </c>
      <c r="AA32" s="117">
        <f t="shared" si="82"/>
        <v>-7.6411960132890364</v>
      </c>
      <c r="AB32" s="117">
        <f t="shared" si="82"/>
        <v>-9.1772151898734187</v>
      </c>
    </row>
    <row r="33" spans="1:29" x14ac:dyDescent="0.2">
      <c r="A33" s="49" t="s">
        <v>81</v>
      </c>
      <c r="B33" s="117">
        <f t="shared" si="76"/>
        <v>2.8645411878944813</v>
      </c>
      <c r="C33" s="117">
        <f t="shared" si="76"/>
        <v>3.9077514413837284</v>
      </c>
      <c r="D33" s="117">
        <f t="shared" si="76"/>
        <v>1.7991494929669611</v>
      </c>
      <c r="E33" s="83"/>
      <c r="F33" s="117">
        <f t="shared" si="77"/>
        <v>2.6604729729729728</v>
      </c>
      <c r="G33" s="117">
        <f t="shared" si="77"/>
        <v>4.2857142857142856</v>
      </c>
      <c r="H33" s="117">
        <f t="shared" si="77"/>
        <v>1.0186757215619695</v>
      </c>
      <c r="I33" s="83"/>
      <c r="J33" s="117">
        <f t="shared" si="78"/>
        <v>2.2864538395168248</v>
      </c>
      <c r="K33" s="117">
        <f t="shared" si="78"/>
        <v>3.1959629941126999</v>
      </c>
      <c r="L33" s="117">
        <f t="shared" si="78"/>
        <v>1.328609388839681</v>
      </c>
      <c r="M33" s="83"/>
      <c r="N33" s="117">
        <f t="shared" si="79"/>
        <v>1.1410314924691922</v>
      </c>
      <c r="O33" s="117">
        <f t="shared" si="79"/>
        <v>1.2903225806451613</v>
      </c>
      <c r="P33" s="117">
        <f t="shared" si="79"/>
        <v>0.99457504520795659</v>
      </c>
      <c r="Q33" s="83"/>
      <c r="R33" s="117">
        <f t="shared" si="80"/>
        <v>5.0253213868328785</v>
      </c>
      <c r="S33" s="117">
        <f t="shared" si="80"/>
        <v>6.6869300911854097</v>
      </c>
      <c r="T33" s="117">
        <f t="shared" si="80"/>
        <v>3.2773780975219822</v>
      </c>
      <c r="U33" s="83"/>
      <c r="V33" s="117">
        <f t="shared" si="81"/>
        <v>3.2822757111597372</v>
      </c>
      <c r="W33" s="117">
        <f t="shared" si="81"/>
        <v>4.2440318302387263</v>
      </c>
      <c r="X33" s="117">
        <f t="shared" si="81"/>
        <v>2.3396880415944543</v>
      </c>
      <c r="Y33" s="83"/>
      <c r="Z33" s="117">
        <f t="shared" si="82"/>
        <v>1.4308426073131957</v>
      </c>
      <c r="AA33" s="117">
        <f t="shared" si="82"/>
        <v>1.5015015015015014</v>
      </c>
      <c r="AB33" s="117">
        <f t="shared" si="82"/>
        <v>1.3513513513513513</v>
      </c>
    </row>
    <row r="34" spans="1:29" x14ac:dyDescent="0.2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</row>
    <row r="35" spans="1:29" s="94" customFormat="1" x14ac:dyDescent="0.2">
      <c r="A35" s="48" t="s">
        <v>82</v>
      </c>
      <c r="B35" s="116">
        <f>+B19/B61*100</f>
        <v>2.8120875440773792</v>
      </c>
      <c r="C35" s="116">
        <f t="shared" ref="C35:D35" si="83">+C19/C61*100</f>
        <v>3.1552770317318215</v>
      </c>
      <c r="D35" s="116">
        <f t="shared" si="83"/>
        <v>2.4755662199332824</v>
      </c>
      <c r="E35" s="93"/>
      <c r="F35" s="116">
        <f>+F19/F61*100</f>
        <v>0.53981774960380347</v>
      </c>
      <c r="G35" s="116">
        <f t="shared" ref="G35:H35" si="84">+G19/G61*100</f>
        <v>0.82547169811320753</v>
      </c>
      <c r="H35" s="116">
        <f t="shared" si="84"/>
        <v>0.24960063897763576</v>
      </c>
      <c r="I35" s="93"/>
      <c r="J35" s="116">
        <f>+J19/J61*100</f>
        <v>0.85779452598175321</v>
      </c>
      <c r="K35" s="116">
        <f t="shared" ref="K35:L35" si="85">+K19/K61*100</f>
        <v>1.189900357937506</v>
      </c>
      <c r="L35" s="116">
        <f t="shared" si="85"/>
        <v>0.5085952598921778</v>
      </c>
      <c r="M35" s="93"/>
      <c r="N35" s="116">
        <f>+N19/N61*100</f>
        <v>0.78740157480314954</v>
      </c>
      <c r="O35" s="116">
        <f t="shared" ref="O35:P35" si="86">+O19/O61*100</f>
        <v>1.1254551473022179</v>
      </c>
      <c r="P35" s="116">
        <f t="shared" si="86"/>
        <v>0.45064849417454383</v>
      </c>
      <c r="Q35" s="93"/>
      <c r="R35" s="116">
        <f>+R19/R61*100</f>
        <v>7.9442508710801398</v>
      </c>
      <c r="S35" s="116">
        <f t="shared" ref="S35:T35" si="87">+S19/S61*100</f>
        <v>8.488634036453</v>
      </c>
      <c r="T35" s="116">
        <f t="shared" si="87"/>
        <v>7.429290972491283</v>
      </c>
      <c r="U35" s="93"/>
      <c r="V35" s="116">
        <f>+V19/V61*100</f>
        <v>3.7424638835172339</v>
      </c>
      <c r="W35" s="116">
        <f t="shared" ref="W35:X35" si="88">+W19/W61*100</f>
        <v>4.3170559094125975</v>
      </c>
      <c r="X35" s="116">
        <f t="shared" si="88"/>
        <v>3.2073813708260102</v>
      </c>
      <c r="Y35" s="93"/>
      <c r="Z35" s="116">
        <f>+Z19/Z61*100</f>
        <v>3.3002062628914306</v>
      </c>
      <c r="AA35" s="116">
        <f t="shared" ref="AA35:AB35" si="89">+AA19/AA61*100</f>
        <v>3.3537832310838449</v>
      </c>
      <c r="AB35" s="116">
        <f t="shared" si="89"/>
        <v>3.2548476454293631</v>
      </c>
      <c r="AC35" s="44"/>
    </row>
    <row r="36" spans="1:29" x14ac:dyDescent="0.2">
      <c r="A36" s="49" t="s">
        <v>1</v>
      </c>
      <c r="B36" s="117">
        <f t="shared" ref="B36:D37" si="90">+B20/B62*100</f>
        <v>2.8666904648580038</v>
      </c>
      <c r="C36" s="117">
        <f t="shared" si="90"/>
        <v>3.2250960922485583</v>
      </c>
      <c r="D36" s="117">
        <f t="shared" si="90"/>
        <v>2.5149324111914493</v>
      </c>
      <c r="E36" s="83"/>
      <c r="F36" s="117">
        <f t="shared" ref="F36:H37" si="91">+F20/F62*100</f>
        <v>0.6189477887591095</v>
      </c>
      <c r="G36" s="117">
        <f t="shared" si="91"/>
        <v>0.90197244523738729</v>
      </c>
      <c r="H36" s="117">
        <f t="shared" si="91"/>
        <v>0.33182503770739064</v>
      </c>
      <c r="I36" s="83"/>
      <c r="J36" s="117">
        <f t="shared" ref="J36:L37" si="92">+J20/J62*100</f>
        <v>0.89437393824322964</v>
      </c>
      <c r="K36" s="117">
        <f t="shared" si="92"/>
        <v>1.2557188747201402</v>
      </c>
      <c r="L36" s="117">
        <f t="shared" si="92"/>
        <v>0.51329432296478794</v>
      </c>
      <c r="M36" s="83"/>
      <c r="N36" s="117">
        <f t="shared" ref="N36:P37" si="93">+N20/N62*100</f>
        <v>0.82575925515406789</v>
      </c>
      <c r="O36" s="117">
        <f t="shared" si="93"/>
        <v>1.2088277697682157</v>
      </c>
      <c r="P36" s="117">
        <f t="shared" si="93"/>
        <v>0.44311509914700348</v>
      </c>
      <c r="Q36" s="83"/>
      <c r="R36" s="117">
        <f t="shared" ref="R36:T37" si="94">+R20/R62*100</f>
        <v>8.001401120896718</v>
      </c>
      <c r="S36" s="117">
        <f t="shared" si="94"/>
        <v>8.5770181219110384</v>
      </c>
      <c r="T36" s="117">
        <f t="shared" si="94"/>
        <v>7.4571651090342677</v>
      </c>
      <c r="U36" s="83"/>
      <c r="V36" s="117">
        <f t="shared" ref="V36:X37" si="95">+V20/V62*100</f>
        <v>3.8021726700971978</v>
      </c>
      <c r="W36" s="117">
        <f t="shared" si="95"/>
        <v>4.360706244815737</v>
      </c>
      <c r="X36" s="117">
        <f t="shared" si="95"/>
        <v>3.2814053695724232</v>
      </c>
      <c r="Y36" s="83"/>
      <c r="Z36" s="117">
        <f t="shared" ref="Z36:AB37" si="96">+Z20/Z62*100</f>
        <v>3.3131389625141989</v>
      </c>
      <c r="AA36" s="117">
        <f t="shared" si="96"/>
        <v>3.3443435177539227</v>
      </c>
      <c r="AB36" s="117">
        <f t="shared" si="96"/>
        <v>3.2867132867132867</v>
      </c>
    </row>
    <row r="37" spans="1:29" x14ac:dyDescent="0.2">
      <c r="A37" s="49" t="s">
        <v>2</v>
      </c>
      <c r="B37" s="117">
        <f t="shared" si="90"/>
        <v>-5.3097345132743365</v>
      </c>
      <c r="C37" s="117">
        <f t="shared" si="90"/>
        <v>-7.9872204472843444</v>
      </c>
      <c r="D37" s="117">
        <f t="shared" si="90"/>
        <v>-3.0136986301369864</v>
      </c>
      <c r="E37" s="83"/>
      <c r="F37" s="117">
        <f t="shared" si="91"/>
        <v>-9.4936708860759502</v>
      </c>
      <c r="G37" s="117">
        <f t="shared" si="91"/>
        <v>-8.0459770114942533</v>
      </c>
      <c r="H37" s="117">
        <f t="shared" si="91"/>
        <v>-11.267605633802818</v>
      </c>
      <c r="I37" s="83"/>
      <c r="J37" s="117">
        <f t="shared" si="92"/>
        <v>-3.8961038961038961</v>
      </c>
      <c r="K37" s="117">
        <f t="shared" si="92"/>
        <v>-9.375</v>
      </c>
      <c r="L37" s="117">
        <f t="shared" si="92"/>
        <v>0</v>
      </c>
      <c r="M37" s="83"/>
      <c r="N37" s="117">
        <f t="shared" si="93"/>
        <v>-5.1282051282051277</v>
      </c>
      <c r="O37" s="117">
        <f t="shared" si="93"/>
        <v>-15.217391304347828</v>
      </c>
      <c r="P37" s="117">
        <f t="shared" si="93"/>
        <v>1.4084507042253522</v>
      </c>
      <c r="Q37" s="83"/>
      <c r="R37" s="117">
        <f t="shared" si="94"/>
        <v>-2.8301886792452833</v>
      </c>
      <c r="S37" s="117">
        <f t="shared" si="94"/>
        <v>-7.4074074074074066</v>
      </c>
      <c r="T37" s="117">
        <f t="shared" si="94"/>
        <v>1.9230769230769231</v>
      </c>
      <c r="U37" s="83"/>
      <c r="V37" s="117">
        <f t="shared" si="95"/>
        <v>-7.608695652173914</v>
      </c>
      <c r="W37" s="117">
        <f t="shared" si="95"/>
        <v>-5.1282051282051277</v>
      </c>
      <c r="X37" s="117">
        <f t="shared" si="95"/>
        <v>-9.433962264150944</v>
      </c>
      <c r="Y37" s="83"/>
      <c r="Z37" s="117">
        <f t="shared" si="96"/>
        <v>1.9607843137254901</v>
      </c>
      <c r="AA37" s="117">
        <f t="shared" si="96"/>
        <v>4.3478260869565215</v>
      </c>
      <c r="AB37" s="117">
        <f t="shared" si="96"/>
        <v>0</v>
      </c>
    </row>
    <row r="38" spans="1:29" ht="13.5" thickBot="1" x14ac:dyDescent="0.25">
      <c r="A38" s="50" t="s">
        <v>81</v>
      </c>
      <c r="B38" s="87" t="s">
        <v>8</v>
      </c>
      <c r="C38" s="87" t="s">
        <v>8</v>
      </c>
      <c r="D38" s="87" t="s">
        <v>8</v>
      </c>
      <c r="E38" s="84"/>
      <c r="F38" s="87" t="s">
        <v>8</v>
      </c>
      <c r="G38" s="87" t="s">
        <v>8</v>
      </c>
      <c r="H38" s="87" t="s">
        <v>8</v>
      </c>
      <c r="I38" s="84"/>
      <c r="J38" s="87" t="s">
        <v>8</v>
      </c>
      <c r="K38" s="87" t="s">
        <v>8</v>
      </c>
      <c r="L38" s="87" t="s">
        <v>8</v>
      </c>
      <c r="M38" s="84"/>
      <c r="N38" s="87" t="s">
        <v>8</v>
      </c>
      <c r="O38" s="87" t="s">
        <v>8</v>
      </c>
      <c r="P38" s="87" t="s">
        <v>8</v>
      </c>
      <c r="Q38" s="84"/>
      <c r="R38" s="87" t="s">
        <v>8</v>
      </c>
      <c r="S38" s="87" t="s">
        <v>8</v>
      </c>
      <c r="T38" s="87" t="s">
        <v>8</v>
      </c>
      <c r="U38" s="84"/>
      <c r="V38" s="87" t="s">
        <v>8</v>
      </c>
      <c r="W38" s="87" t="s">
        <v>8</v>
      </c>
      <c r="X38" s="87" t="s">
        <v>8</v>
      </c>
      <c r="Y38" s="84"/>
      <c r="Z38" s="87" t="s">
        <v>8</v>
      </c>
      <c r="AA38" s="87" t="s">
        <v>8</v>
      </c>
      <c r="AB38" s="87" t="s">
        <v>8</v>
      </c>
    </row>
    <row r="39" spans="1:29" ht="12" x14ac:dyDescent="0.2">
      <c r="A39" s="52" t="s">
        <v>154</v>
      </c>
    </row>
    <row r="40" spans="1:29" ht="12" x14ac:dyDescent="0.2">
      <c r="A40" s="16" t="s">
        <v>242</v>
      </c>
    </row>
    <row r="47" spans="1:29" s="75" customFormat="1" ht="17.25" customHeight="1" x14ac:dyDescent="0.15">
      <c r="A47" s="178" t="s">
        <v>97</v>
      </c>
      <c r="B47" s="179" t="s">
        <v>0</v>
      </c>
      <c r="C47" s="179"/>
      <c r="D47" s="179"/>
      <c r="E47" s="77"/>
      <c r="F47" s="173" t="s">
        <v>118</v>
      </c>
      <c r="G47" s="173"/>
      <c r="H47" s="173"/>
      <c r="I47" s="124"/>
      <c r="J47" s="173" t="s">
        <v>119</v>
      </c>
      <c r="K47" s="173"/>
      <c r="L47" s="173"/>
      <c r="M47" s="124"/>
      <c r="N47" s="173" t="s">
        <v>120</v>
      </c>
      <c r="O47" s="173"/>
      <c r="P47" s="173"/>
      <c r="Q47" s="124"/>
      <c r="R47" s="173" t="s">
        <v>121</v>
      </c>
      <c r="S47" s="173"/>
      <c r="T47" s="173"/>
      <c r="U47" s="124"/>
      <c r="V47" s="173" t="s">
        <v>122</v>
      </c>
      <c r="W47" s="173"/>
      <c r="X47" s="173"/>
      <c r="Y47" s="124"/>
      <c r="Z47" s="173" t="s">
        <v>123</v>
      </c>
      <c r="AA47" s="173"/>
      <c r="AB47" s="173"/>
      <c r="AC47" s="35"/>
    </row>
    <row r="48" spans="1:29" s="75" customFormat="1" ht="27.75" customHeight="1" x14ac:dyDescent="0.15">
      <c r="A48" s="178"/>
      <c r="B48" s="78" t="s">
        <v>0</v>
      </c>
      <c r="C48" s="78" t="s">
        <v>9</v>
      </c>
      <c r="D48" s="78" t="s">
        <v>10</v>
      </c>
      <c r="E48" s="79"/>
      <c r="F48" s="78" t="s">
        <v>0</v>
      </c>
      <c r="G48" s="78" t="s">
        <v>9</v>
      </c>
      <c r="H48" s="78" t="s">
        <v>10</v>
      </c>
      <c r="I48" s="78"/>
      <c r="J48" s="78" t="s">
        <v>0</v>
      </c>
      <c r="K48" s="78" t="s">
        <v>9</v>
      </c>
      <c r="L48" s="78" t="s">
        <v>10</v>
      </c>
      <c r="M48" s="79"/>
      <c r="N48" s="78" t="s">
        <v>0</v>
      </c>
      <c r="O48" s="78" t="s">
        <v>9</v>
      </c>
      <c r="P48" s="78" t="s">
        <v>10</v>
      </c>
      <c r="Q48" s="79"/>
      <c r="R48" s="78" t="s">
        <v>0</v>
      </c>
      <c r="S48" s="78" t="s">
        <v>9</v>
      </c>
      <c r="T48" s="78" t="s">
        <v>10</v>
      </c>
      <c r="U48" s="79"/>
      <c r="V48" s="78" t="s">
        <v>0</v>
      </c>
      <c r="W48" s="78" t="s">
        <v>9</v>
      </c>
      <c r="X48" s="78" t="s">
        <v>10</v>
      </c>
      <c r="Y48" s="79"/>
      <c r="Z48" s="78" t="s">
        <v>0</v>
      </c>
      <c r="AA48" s="78" t="s">
        <v>9</v>
      </c>
      <c r="AB48" s="78" t="s">
        <v>10</v>
      </c>
      <c r="AC48" s="35"/>
    </row>
    <row r="49" spans="1:32" s="46" customFormat="1" x14ac:dyDescent="0.2">
      <c r="A49" s="45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1"/>
    </row>
    <row r="50" spans="1:32" s="46" customFormat="1" x14ac:dyDescent="0.2">
      <c r="A50" s="177" t="s">
        <v>101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"/>
    </row>
    <row r="51" spans="1:32" s="94" customFormat="1" x14ac:dyDescent="0.2">
      <c r="A51" s="47" t="s">
        <v>0</v>
      </c>
      <c r="B51" s="93">
        <f>SUM(B52:B54)</f>
        <v>410810</v>
      </c>
      <c r="C51" s="93">
        <f t="shared" ref="C51:D51" si="97">SUM(C52:C54)</f>
        <v>201906</v>
      </c>
      <c r="D51" s="93">
        <f t="shared" si="97"/>
        <v>208904</v>
      </c>
      <c r="E51" s="93"/>
      <c r="F51" s="93">
        <f>SUM(F52:F54)</f>
        <v>78552</v>
      </c>
      <c r="G51" s="93">
        <f t="shared" ref="G51:H51" si="98">SUM(G52:G54)</f>
        <v>39623</v>
      </c>
      <c r="H51" s="93">
        <f t="shared" si="98"/>
        <v>38929</v>
      </c>
      <c r="I51" s="93"/>
      <c r="J51" s="93">
        <f t="shared" ref="J51:L51" si="99">SUM(J52:J54)</f>
        <v>79283</v>
      </c>
      <c r="K51" s="93">
        <f t="shared" si="99"/>
        <v>40431</v>
      </c>
      <c r="L51" s="93">
        <f t="shared" si="99"/>
        <v>38852</v>
      </c>
      <c r="M51" s="93"/>
      <c r="N51" s="93">
        <f t="shared" ref="N51:P51" si="100">SUM(N52:N54)</f>
        <v>73516</v>
      </c>
      <c r="O51" s="93">
        <f t="shared" si="100"/>
        <v>36821</v>
      </c>
      <c r="P51" s="93">
        <f t="shared" si="100"/>
        <v>36695</v>
      </c>
      <c r="Q51" s="93"/>
      <c r="R51" s="93">
        <f t="shared" ref="R51:T51" si="101">SUM(R52:R54)</f>
        <v>83457</v>
      </c>
      <c r="S51" s="93">
        <f t="shared" si="101"/>
        <v>39862</v>
      </c>
      <c r="T51" s="93">
        <f t="shared" si="101"/>
        <v>43595</v>
      </c>
      <c r="U51" s="93"/>
      <c r="V51" s="93">
        <f t="shared" ref="V51:X51" si="102">SUM(V52:V54)</f>
        <v>75725</v>
      </c>
      <c r="W51" s="93">
        <f t="shared" si="102"/>
        <v>36127</v>
      </c>
      <c r="X51" s="93">
        <f t="shared" si="102"/>
        <v>39598</v>
      </c>
      <c r="Y51" s="93"/>
      <c r="Z51" s="93">
        <f t="shared" ref="Z51:AA51" si="103">SUM(Z52:Z54)</f>
        <v>20277</v>
      </c>
      <c r="AA51" s="93">
        <f t="shared" si="103"/>
        <v>9042</v>
      </c>
      <c r="AB51" s="93">
        <f>SUM(AB52:AB54)</f>
        <v>11235</v>
      </c>
      <c r="AC51" s="44"/>
    </row>
    <row r="52" spans="1:32" x14ac:dyDescent="0.2">
      <c r="A52" s="49" t="s">
        <v>1</v>
      </c>
      <c r="B52" s="82">
        <f>+F52+J52+N52+R52+V52+Z52</f>
        <v>371919</v>
      </c>
      <c r="C52" s="82">
        <f>+G52+K52+O52+S52+W52+AA52</f>
        <v>182247</v>
      </c>
      <c r="D52" s="82">
        <f>+B52-C52</f>
        <v>189672</v>
      </c>
      <c r="E52" s="81"/>
      <c r="F52" s="81">
        <f>+F57+F62</f>
        <v>70761</v>
      </c>
      <c r="G52" s="81">
        <f t="shared" ref="G52:H52" si="104">+G57+G62</f>
        <v>35681</v>
      </c>
      <c r="H52" s="81">
        <f t="shared" si="104"/>
        <v>35080</v>
      </c>
      <c r="I52" s="81"/>
      <c r="J52" s="81">
        <f>+J57+J62</f>
        <v>71795</v>
      </c>
      <c r="K52" s="81">
        <f t="shared" ref="K52:L52" si="105">+K57+K62</f>
        <v>36639</v>
      </c>
      <c r="L52" s="81">
        <f t="shared" si="105"/>
        <v>35156</v>
      </c>
      <c r="M52" s="81"/>
      <c r="N52" s="81">
        <f>+N57+N62</f>
        <v>66131</v>
      </c>
      <c r="O52" s="81">
        <f t="shared" ref="O52:P52" si="106">+O57+O62</f>
        <v>33076</v>
      </c>
      <c r="P52" s="81">
        <f t="shared" si="106"/>
        <v>33055</v>
      </c>
      <c r="Q52" s="81"/>
      <c r="R52" s="81">
        <f>+R57+R62</f>
        <v>75927</v>
      </c>
      <c r="S52" s="81">
        <f t="shared" ref="S52:T52" si="107">+S57+S62</f>
        <v>36034</v>
      </c>
      <c r="T52" s="81">
        <f t="shared" si="107"/>
        <v>39893</v>
      </c>
      <c r="U52" s="81"/>
      <c r="V52" s="81">
        <f>+V57+V62</f>
        <v>68325</v>
      </c>
      <c r="W52" s="81">
        <f t="shared" ref="W52:X52" si="108">+W57+W62</f>
        <v>32432</v>
      </c>
      <c r="X52" s="81">
        <f t="shared" si="108"/>
        <v>35893</v>
      </c>
      <c r="Y52" s="81"/>
      <c r="Z52" s="81">
        <f>+Z57+Z62</f>
        <v>18980</v>
      </c>
      <c r="AA52" s="81">
        <f t="shared" ref="AA52:AB52" si="109">+AA57+AA62</f>
        <v>8385</v>
      </c>
      <c r="AB52" s="81">
        <f t="shared" si="109"/>
        <v>10595</v>
      </c>
    </row>
    <row r="53" spans="1:32" x14ac:dyDescent="0.2">
      <c r="A53" s="49" t="s">
        <v>2</v>
      </c>
      <c r="B53" s="82">
        <f t="shared" ref="B53:C54" si="110">+F53+J53+N53+R53+V53+Z53</f>
        <v>26533</v>
      </c>
      <c r="C53" s="82">
        <f t="shared" si="110"/>
        <v>13415</v>
      </c>
      <c r="D53" s="82">
        <f t="shared" ref="D53:D54" si="111">+B53-C53</f>
        <v>13118</v>
      </c>
      <c r="E53" s="81"/>
      <c r="F53" s="81">
        <f t="shared" ref="F53:H53" si="112">+F58+F63</f>
        <v>5423</v>
      </c>
      <c r="G53" s="81">
        <f t="shared" si="112"/>
        <v>2752</v>
      </c>
      <c r="H53" s="81">
        <f t="shared" si="112"/>
        <v>2671</v>
      </c>
      <c r="I53" s="81"/>
      <c r="J53" s="81">
        <f t="shared" ref="J53:L53" si="113">+J58+J63</f>
        <v>5170</v>
      </c>
      <c r="K53" s="81">
        <f t="shared" si="113"/>
        <v>2603</v>
      </c>
      <c r="L53" s="81">
        <f t="shared" si="113"/>
        <v>2567</v>
      </c>
      <c r="M53" s="81"/>
      <c r="N53" s="81">
        <f t="shared" ref="N53:P53" si="114">+N58+N63</f>
        <v>5194</v>
      </c>
      <c r="O53" s="81">
        <f t="shared" si="114"/>
        <v>2660</v>
      </c>
      <c r="P53" s="81">
        <f t="shared" si="114"/>
        <v>2534</v>
      </c>
      <c r="Q53" s="81"/>
      <c r="R53" s="81">
        <f t="shared" ref="R53:T53" si="115">+R58+R63</f>
        <v>4963</v>
      </c>
      <c r="S53" s="81">
        <f t="shared" si="115"/>
        <v>2512</v>
      </c>
      <c r="T53" s="81">
        <f t="shared" si="115"/>
        <v>2451</v>
      </c>
      <c r="U53" s="81"/>
      <c r="V53" s="81">
        <f t="shared" ref="V53:X53" si="116">+V58+V63</f>
        <v>5115</v>
      </c>
      <c r="W53" s="81">
        <f t="shared" si="116"/>
        <v>2564</v>
      </c>
      <c r="X53" s="81">
        <f t="shared" si="116"/>
        <v>2551</v>
      </c>
      <c r="Y53" s="81"/>
      <c r="Z53" s="81">
        <f t="shared" ref="Z53:AB53" si="117">+Z58+Z63</f>
        <v>668</v>
      </c>
      <c r="AA53" s="81">
        <f t="shared" si="117"/>
        <v>324</v>
      </c>
      <c r="AB53" s="81">
        <f t="shared" si="117"/>
        <v>344</v>
      </c>
    </row>
    <row r="54" spans="1:32" x14ac:dyDescent="0.2">
      <c r="A54" s="49" t="s">
        <v>81</v>
      </c>
      <c r="B54" s="82">
        <f t="shared" si="110"/>
        <v>12358</v>
      </c>
      <c r="C54" s="82">
        <f t="shared" si="110"/>
        <v>6244</v>
      </c>
      <c r="D54" s="82">
        <f t="shared" si="111"/>
        <v>6114</v>
      </c>
      <c r="E54" s="81"/>
      <c r="F54" s="81">
        <f>+F59</f>
        <v>2368</v>
      </c>
      <c r="G54" s="81">
        <f t="shared" ref="G54:H54" si="118">+G59</f>
        <v>1190</v>
      </c>
      <c r="H54" s="81">
        <f t="shared" si="118"/>
        <v>1178</v>
      </c>
      <c r="I54" s="81"/>
      <c r="J54" s="81">
        <f>+J59</f>
        <v>2318</v>
      </c>
      <c r="K54" s="81">
        <f t="shared" ref="K54:L54" si="119">+K59</f>
        <v>1189</v>
      </c>
      <c r="L54" s="81">
        <f t="shared" si="119"/>
        <v>1129</v>
      </c>
      <c r="M54" s="81"/>
      <c r="N54" s="81">
        <f>+N59</f>
        <v>2191</v>
      </c>
      <c r="O54" s="81">
        <f t="shared" ref="O54:P54" si="120">+O59</f>
        <v>1085</v>
      </c>
      <c r="P54" s="81">
        <f t="shared" si="120"/>
        <v>1106</v>
      </c>
      <c r="Q54" s="81"/>
      <c r="R54" s="81">
        <f>+R59</f>
        <v>2567</v>
      </c>
      <c r="S54" s="81">
        <f t="shared" ref="S54:T54" si="121">+S59</f>
        <v>1316</v>
      </c>
      <c r="T54" s="81">
        <f t="shared" si="121"/>
        <v>1251</v>
      </c>
      <c r="U54" s="81"/>
      <c r="V54" s="81">
        <f>+V59</f>
        <v>2285</v>
      </c>
      <c r="W54" s="81">
        <f t="shared" ref="W54:X54" si="122">+W59</f>
        <v>1131</v>
      </c>
      <c r="X54" s="81">
        <f t="shared" si="122"/>
        <v>1154</v>
      </c>
      <c r="Y54" s="81"/>
      <c r="Z54" s="81">
        <f>+Z59</f>
        <v>629</v>
      </c>
      <c r="AA54" s="81">
        <f t="shared" ref="AA54:AB54" si="123">+AA59</f>
        <v>333</v>
      </c>
      <c r="AB54" s="81">
        <f t="shared" si="123"/>
        <v>296</v>
      </c>
    </row>
    <row r="55" spans="1:32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32" s="94" customFormat="1" x14ac:dyDescent="0.2">
      <c r="A56" s="47" t="s">
        <v>83</v>
      </c>
      <c r="B56" s="93">
        <f>SUM(B57:B59)</f>
        <v>309284</v>
      </c>
      <c r="C56" s="93">
        <f t="shared" ref="C56:D56" si="124">SUM(C57:C59)</f>
        <v>151641</v>
      </c>
      <c r="D56" s="93">
        <f t="shared" si="124"/>
        <v>157643</v>
      </c>
      <c r="E56" s="93"/>
      <c r="F56" s="93">
        <f>SUM(F57:F59)</f>
        <v>58360</v>
      </c>
      <c r="G56" s="93">
        <f t="shared" ref="G56:H56" si="125">SUM(G57:G59)</f>
        <v>29447</v>
      </c>
      <c r="H56" s="93">
        <f t="shared" si="125"/>
        <v>28913</v>
      </c>
      <c r="I56" s="93"/>
      <c r="J56" s="93">
        <f>SUM(J57:J59)</f>
        <v>59115</v>
      </c>
      <c r="K56" s="93">
        <f t="shared" ref="K56:L56" si="126">SUM(K57:K59)</f>
        <v>30094</v>
      </c>
      <c r="L56" s="93">
        <f t="shared" si="126"/>
        <v>29021</v>
      </c>
      <c r="M56" s="93"/>
      <c r="N56" s="93">
        <f>SUM(N57:N59)</f>
        <v>55355</v>
      </c>
      <c r="O56" s="93">
        <f t="shared" ref="O56:P56" si="127">SUM(O57:O59)</f>
        <v>27758</v>
      </c>
      <c r="P56" s="93">
        <f t="shared" si="127"/>
        <v>27597</v>
      </c>
      <c r="Q56" s="93"/>
      <c r="R56" s="93">
        <f>SUM(R57:R59)</f>
        <v>63367</v>
      </c>
      <c r="S56" s="93">
        <f t="shared" ref="S56:T56" si="128">SUM(S57:S59)</f>
        <v>30096</v>
      </c>
      <c r="T56" s="93">
        <f t="shared" si="128"/>
        <v>33271</v>
      </c>
      <c r="U56" s="93"/>
      <c r="V56" s="93">
        <f>SUM(V57:V59)</f>
        <v>58143</v>
      </c>
      <c r="W56" s="93">
        <f t="shared" ref="W56:X56" si="129">SUM(W57:W59)</f>
        <v>27649</v>
      </c>
      <c r="X56" s="93">
        <f t="shared" si="129"/>
        <v>30494</v>
      </c>
      <c r="Y56" s="93"/>
      <c r="Z56" s="93">
        <f>SUM(Z57:Z59)</f>
        <v>14944</v>
      </c>
      <c r="AA56" s="93">
        <f t="shared" ref="AA56:AB56" si="130">SUM(AA57:AA59)</f>
        <v>6597</v>
      </c>
      <c r="AB56" s="93">
        <f t="shared" si="130"/>
        <v>8347</v>
      </c>
      <c r="AC56" s="44" t="s">
        <v>107</v>
      </c>
      <c r="AD56" s="95">
        <f>+F51+J51+N51</f>
        <v>231351</v>
      </c>
      <c r="AE56" s="95">
        <f>+F9+J9+N9</f>
        <v>1364</v>
      </c>
      <c r="AF56" s="144">
        <f>+AE56/AD56*100</f>
        <v>0.58958033464303161</v>
      </c>
    </row>
    <row r="57" spans="1:32" x14ac:dyDescent="0.2">
      <c r="A57" s="49" t="s">
        <v>1</v>
      </c>
      <c r="B57" s="82">
        <f>+F57+J57+N57+R57+V57+Z57</f>
        <v>271071</v>
      </c>
      <c r="C57" s="82">
        <f>+G57+K57+O57+S57+W57+AA57</f>
        <v>132295</v>
      </c>
      <c r="D57" s="82">
        <f t="shared" ref="D57:D59" si="131">+B57-C57</f>
        <v>138776</v>
      </c>
      <c r="E57" s="83"/>
      <c r="F57" s="142">
        <v>50727</v>
      </c>
      <c r="G57" s="142">
        <v>25592</v>
      </c>
      <c r="H57" s="83">
        <f>+F57-G57</f>
        <v>25135</v>
      </c>
      <c r="I57" s="83"/>
      <c r="J57" s="143">
        <v>51781</v>
      </c>
      <c r="K57" s="143">
        <v>26366</v>
      </c>
      <c r="L57" s="83">
        <f>+J57-K57</f>
        <v>25415</v>
      </c>
      <c r="M57" s="81"/>
      <c r="N57" s="143">
        <v>48087</v>
      </c>
      <c r="O57" s="143">
        <v>24059</v>
      </c>
      <c r="P57" s="83">
        <f>+N57-O57</f>
        <v>24028</v>
      </c>
      <c r="Q57" s="81"/>
      <c r="R57" s="143">
        <v>55943</v>
      </c>
      <c r="S57" s="143">
        <v>26322</v>
      </c>
      <c r="T57" s="83">
        <f>+R57-S57</f>
        <v>29621</v>
      </c>
      <c r="U57" s="81"/>
      <c r="V57" s="143">
        <v>50835</v>
      </c>
      <c r="W57" s="143">
        <v>23993</v>
      </c>
      <c r="X57" s="83">
        <f>+V57-W57</f>
        <v>26842</v>
      </c>
      <c r="Y57" s="81"/>
      <c r="Z57" s="143">
        <v>13698</v>
      </c>
      <c r="AA57" s="143">
        <v>5963</v>
      </c>
      <c r="AB57" s="83">
        <f>+Z57-AA57</f>
        <v>7735</v>
      </c>
      <c r="AC57" s="44" t="s">
        <v>185</v>
      </c>
      <c r="AD57" s="85">
        <f>+R51+V51+Z51</f>
        <v>179459</v>
      </c>
      <c r="AE57" s="85">
        <f>+R9+V9+Z9</f>
        <v>6773</v>
      </c>
      <c r="AF57" s="144">
        <f>+AE57/AD57*100</f>
        <v>3.7741211084425972</v>
      </c>
    </row>
    <row r="58" spans="1:32" x14ac:dyDescent="0.2">
      <c r="A58" s="49" t="s">
        <v>2</v>
      </c>
      <c r="B58" s="82">
        <f t="shared" ref="B58:C59" si="132">+F58+J58+N58+R58+V58+Z58</f>
        <v>25855</v>
      </c>
      <c r="C58" s="82">
        <f t="shared" si="132"/>
        <v>13102</v>
      </c>
      <c r="D58" s="82">
        <f t="shared" si="131"/>
        <v>12753</v>
      </c>
      <c r="E58" s="83"/>
      <c r="F58" s="142">
        <v>5265</v>
      </c>
      <c r="G58" s="142">
        <v>2665</v>
      </c>
      <c r="H58" s="83">
        <f t="shared" ref="H58:H59" si="133">+F58-G58</f>
        <v>2600</v>
      </c>
      <c r="I58" s="83"/>
      <c r="J58" s="142">
        <v>5016</v>
      </c>
      <c r="K58" s="142">
        <v>2539</v>
      </c>
      <c r="L58" s="83">
        <f t="shared" ref="L58:L59" si="134">+J58-K58</f>
        <v>2477</v>
      </c>
      <c r="M58" s="83"/>
      <c r="N58" s="142">
        <v>5077</v>
      </c>
      <c r="O58" s="142">
        <v>2614</v>
      </c>
      <c r="P58" s="83">
        <f t="shared" ref="P58:P59" si="135">+N58-O58</f>
        <v>2463</v>
      </c>
      <c r="Q58" s="83"/>
      <c r="R58" s="142">
        <v>4857</v>
      </c>
      <c r="S58" s="142">
        <v>2458</v>
      </c>
      <c r="T58" s="83">
        <f t="shared" ref="T58:T59" si="136">+R58-S58</f>
        <v>2399</v>
      </c>
      <c r="U58" s="83"/>
      <c r="V58" s="142">
        <v>5023</v>
      </c>
      <c r="W58" s="142">
        <v>2525</v>
      </c>
      <c r="X58" s="83">
        <f t="shared" ref="X58:X59" si="137">+V58-W58</f>
        <v>2498</v>
      </c>
      <c r="Y58" s="83"/>
      <c r="Z58" s="142">
        <v>617</v>
      </c>
      <c r="AA58" s="142">
        <v>301</v>
      </c>
      <c r="AB58" s="83">
        <f t="shared" ref="AB58:AB59" si="138">+Z58-AA58</f>
        <v>316</v>
      </c>
      <c r="AD58" s="85">
        <f>SUM(AD56:AD57)</f>
        <v>410810</v>
      </c>
      <c r="AE58" s="85">
        <f>SUM(AE56:AE57)</f>
        <v>8137</v>
      </c>
      <c r="AF58" s="144">
        <f>+AE58/AD58*100</f>
        <v>1.98072101458095</v>
      </c>
    </row>
    <row r="59" spans="1:32" x14ac:dyDescent="0.2">
      <c r="A59" s="49" t="s">
        <v>81</v>
      </c>
      <c r="B59" s="82">
        <f t="shared" si="132"/>
        <v>12358</v>
      </c>
      <c r="C59" s="82">
        <f t="shared" si="132"/>
        <v>6244</v>
      </c>
      <c r="D59" s="82">
        <f t="shared" si="131"/>
        <v>6114</v>
      </c>
      <c r="E59" s="83"/>
      <c r="F59" s="142">
        <v>2368</v>
      </c>
      <c r="G59" s="142">
        <v>1190</v>
      </c>
      <c r="H59" s="83">
        <f t="shared" si="133"/>
        <v>1178</v>
      </c>
      <c r="I59" s="83"/>
      <c r="J59" s="142">
        <v>2318</v>
      </c>
      <c r="K59" s="142">
        <v>1189</v>
      </c>
      <c r="L59" s="83">
        <f t="shared" si="134"/>
        <v>1129</v>
      </c>
      <c r="M59" s="83"/>
      <c r="N59" s="142">
        <v>2191</v>
      </c>
      <c r="O59" s="142">
        <v>1085</v>
      </c>
      <c r="P59" s="83">
        <f t="shared" si="135"/>
        <v>1106</v>
      </c>
      <c r="Q59" s="83"/>
      <c r="R59" s="142">
        <v>2567</v>
      </c>
      <c r="S59" s="142">
        <v>1316</v>
      </c>
      <c r="T59" s="83">
        <f t="shared" si="136"/>
        <v>1251</v>
      </c>
      <c r="U59" s="83"/>
      <c r="V59" s="142">
        <v>2285</v>
      </c>
      <c r="W59" s="142">
        <v>1131</v>
      </c>
      <c r="X59" s="83">
        <f t="shared" si="137"/>
        <v>1154</v>
      </c>
      <c r="Y59" s="83"/>
      <c r="Z59" s="142">
        <v>629</v>
      </c>
      <c r="AA59" s="142">
        <v>333</v>
      </c>
      <c r="AB59" s="83">
        <f t="shared" si="138"/>
        <v>296</v>
      </c>
    </row>
    <row r="60" spans="1:32" x14ac:dyDescent="0.2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</row>
    <row r="61" spans="1:32" s="94" customFormat="1" x14ac:dyDescent="0.2">
      <c r="A61" s="48" t="s">
        <v>82</v>
      </c>
      <c r="B61" s="93">
        <f>SUM(B62:B64)</f>
        <v>101526</v>
      </c>
      <c r="C61" s="93">
        <f t="shared" ref="C61:D61" si="139">SUM(C62:C64)</f>
        <v>50265</v>
      </c>
      <c r="D61" s="93">
        <f t="shared" si="139"/>
        <v>51261</v>
      </c>
      <c r="E61" s="93"/>
      <c r="F61" s="93">
        <f>SUM(F62:F64)</f>
        <v>20192</v>
      </c>
      <c r="G61" s="93">
        <f t="shared" ref="G61:H61" si="140">SUM(G62:G64)</f>
        <v>10176</v>
      </c>
      <c r="H61" s="93">
        <f t="shared" si="140"/>
        <v>10016</v>
      </c>
      <c r="I61" s="93"/>
      <c r="J61" s="93">
        <f>SUM(J62:J64)</f>
        <v>20168</v>
      </c>
      <c r="K61" s="93">
        <f t="shared" ref="K61:L61" si="141">SUM(K62:K64)</f>
        <v>10337</v>
      </c>
      <c r="L61" s="93">
        <f t="shared" si="141"/>
        <v>9831</v>
      </c>
      <c r="M61" s="93"/>
      <c r="N61" s="93">
        <f>SUM(N62:N64)</f>
        <v>18161</v>
      </c>
      <c r="O61" s="93">
        <f t="shared" ref="O61:P61" si="142">SUM(O62:O64)</f>
        <v>9063</v>
      </c>
      <c r="P61" s="93">
        <f t="shared" si="142"/>
        <v>9098</v>
      </c>
      <c r="Q61" s="93"/>
      <c r="R61" s="93">
        <f>SUM(R62:R64)</f>
        <v>20090</v>
      </c>
      <c r="S61" s="93">
        <f t="shared" ref="S61:T61" si="143">SUM(S62:S64)</f>
        <v>9766</v>
      </c>
      <c r="T61" s="93">
        <f t="shared" si="143"/>
        <v>10324</v>
      </c>
      <c r="U61" s="93"/>
      <c r="V61" s="93">
        <f>SUM(V62:V64)</f>
        <v>17582</v>
      </c>
      <c r="W61" s="93">
        <f t="shared" ref="W61:X61" si="144">SUM(W62:W64)</f>
        <v>8478</v>
      </c>
      <c r="X61" s="93">
        <f t="shared" si="144"/>
        <v>9104</v>
      </c>
      <c r="Y61" s="93"/>
      <c r="Z61" s="93">
        <f>SUM(Z62:Z64)</f>
        <v>5333</v>
      </c>
      <c r="AA61" s="93">
        <f t="shared" ref="AA61:AB61" si="145">SUM(AA62:AA64)</f>
        <v>2445</v>
      </c>
      <c r="AB61" s="93">
        <f t="shared" si="145"/>
        <v>2888</v>
      </c>
      <c r="AC61" s="44"/>
    </row>
    <row r="62" spans="1:32" x14ac:dyDescent="0.2">
      <c r="A62" s="49" t="s">
        <v>1</v>
      </c>
      <c r="B62" s="82">
        <f>+F62+J62+N62+R62+V62+Z62</f>
        <v>100848</v>
      </c>
      <c r="C62" s="82">
        <f>+G62+K62+O62+S62+W62+AA62</f>
        <v>49952</v>
      </c>
      <c r="D62" s="82">
        <f t="shared" ref="D62:D63" si="146">+B62-C62</f>
        <v>50896</v>
      </c>
      <c r="E62" s="83"/>
      <c r="F62" s="142">
        <v>20034</v>
      </c>
      <c r="G62" s="142">
        <v>10089</v>
      </c>
      <c r="H62" s="83">
        <f>+F62-G62</f>
        <v>9945</v>
      </c>
      <c r="I62" s="83"/>
      <c r="J62" s="142">
        <v>20014</v>
      </c>
      <c r="K62" s="142">
        <v>10273</v>
      </c>
      <c r="L62" s="83">
        <f>+J62-K62</f>
        <v>9741</v>
      </c>
      <c r="M62" s="83"/>
      <c r="N62" s="142">
        <v>18044</v>
      </c>
      <c r="O62" s="142">
        <v>9017</v>
      </c>
      <c r="P62" s="83">
        <f>+N62-O62</f>
        <v>9027</v>
      </c>
      <c r="Q62" s="83"/>
      <c r="R62" s="142">
        <v>19984</v>
      </c>
      <c r="S62" s="142">
        <v>9712</v>
      </c>
      <c r="T62" s="83">
        <f>+R62-S62</f>
        <v>10272</v>
      </c>
      <c r="U62" s="83"/>
      <c r="V62" s="142">
        <v>17490</v>
      </c>
      <c r="W62" s="142">
        <v>8439</v>
      </c>
      <c r="X62" s="83">
        <f>+V62-W62</f>
        <v>9051</v>
      </c>
      <c r="Y62" s="83"/>
      <c r="Z62" s="142">
        <v>5282</v>
      </c>
      <c r="AA62" s="142">
        <v>2422</v>
      </c>
      <c r="AB62" s="83">
        <f>+Z62-AA62</f>
        <v>2860</v>
      </c>
    </row>
    <row r="63" spans="1:32" x14ac:dyDescent="0.2">
      <c r="A63" s="49" t="s">
        <v>2</v>
      </c>
      <c r="B63" s="82">
        <f t="shared" ref="B63:C63" si="147">+F63+J63+N63+R63+V63+Z63</f>
        <v>678</v>
      </c>
      <c r="C63" s="82">
        <f t="shared" si="147"/>
        <v>313</v>
      </c>
      <c r="D63" s="82">
        <f t="shared" si="146"/>
        <v>365</v>
      </c>
      <c r="E63" s="83"/>
      <c r="F63" s="142">
        <v>158</v>
      </c>
      <c r="G63" s="142">
        <v>87</v>
      </c>
      <c r="H63" s="83">
        <f>+F63-G63</f>
        <v>71</v>
      </c>
      <c r="I63" s="83"/>
      <c r="J63" s="142">
        <v>154</v>
      </c>
      <c r="K63" s="142">
        <v>64</v>
      </c>
      <c r="L63" s="83">
        <f>+J63-K63</f>
        <v>90</v>
      </c>
      <c r="M63" s="83"/>
      <c r="N63" s="142">
        <v>117</v>
      </c>
      <c r="O63" s="142">
        <v>46</v>
      </c>
      <c r="P63" s="83">
        <f>+N63-O63</f>
        <v>71</v>
      </c>
      <c r="Q63" s="83"/>
      <c r="R63" s="142">
        <v>106</v>
      </c>
      <c r="S63" s="142">
        <v>54</v>
      </c>
      <c r="T63" s="83">
        <f>+R63-S63</f>
        <v>52</v>
      </c>
      <c r="U63" s="83"/>
      <c r="V63" s="142">
        <v>92</v>
      </c>
      <c r="W63" s="142">
        <v>39</v>
      </c>
      <c r="X63" s="83">
        <f>+V63-W63</f>
        <v>53</v>
      </c>
      <c r="Y63" s="83"/>
      <c r="Z63" s="142">
        <v>51</v>
      </c>
      <c r="AA63" s="142">
        <v>23</v>
      </c>
      <c r="AB63" s="83">
        <f>+Z63-AA63</f>
        <v>28</v>
      </c>
    </row>
    <row r="64" spans="1:32" x14ac:dyDescent="0.2">
      <c r="A64" s="49" t="s">
        <v>81</v>
      </c>
      <c r="B64" s="93" t="s">
        <v>8</v>
      </c>
      <c r="C64" s="93" t="s">
        <v>8</v>
      </c>
      <c r="D64" s="93" t="s">
        <v>8</v>
      </c>
      <c r="F64" s="93" t="s">
        <v>8</v>
      </c>
      <c r="G64" s="93" t="s">
        <v>8</v>
      </c>
      <c r="H64" s="93" t="s">
        <v>8</v>
      </c>
      <c r="J64" s="93" t="s">
        <v>8</v>
      </c>
      <c r="K64" s="93" t="s">
        <v>8</v>
      </c>
      <c r="L64" s="93" t="s">
        <v>8</v>
      </c>
      <c r="N64" s="93" t="s">
        <v>8</v>
      </c>
      <c r="O64" s="93" t="s">
        <v>8</v>
      </c>
      <c r="P64" s="93" t="s">
        <v>8</v>
      </c>
      <c r="R64" s="93" t="s">
        <v>8</v>
      </c>
      <c r="S64" s="93" t="s">
        <v>8</v>
      </c>
      <c r="T64" s="93" t="s">
        <v>8</v>
      </c>
      <c r="V64" s="93" t="s">
        <v>8</v>
      </c>
      <c r="W64" s="93" t="s">
        <v>8</v>
      </c>
      <c r="X64" s="93" t="s">
        <v>8</v>
      </c>
      <c r="Z64" s="93" t="s">
        <v>8</v>
      </c>
      <c r="AA64" s="93" t="s">
        <v>8</v>
      </c>
      <c r="AB64" s="93" t="s">
        <v>8</v>
      </c>
    </row>
  </sheetData>
  <mergeCells count="23"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  <mergeCell ref="V47:X47"/>
    <mergeCell ref="Z47:AB47"/>
    <mergeCell ref="A50:AB50"/>
    <mergeCell ref="V5:X5"/>
    <mergeCell ref="Z5:AB5"/>
    <mergeCell ref="A8:AB8"/>
    <mergeCell ref="A24:AB24"/>
    <mergeCell ref="A47:A48"/>
    <mergeCell ref="B47:D47"/>
    <mergeCell ref="F47:H47"/>
    <mergeCell ref="J47:L47"/>
    <mergeCell ref="N47:P47"/>
    <mergeCell ref="R47:T47"/>
  </mergeCells>
  <conditionalFormatting sqref="B51:P64 U51:AB64">
    <cfRule type="cellIs" dxfId="153" priority="10" operator="equal">
      <formula>0</formula>
    </cfRule>
  </conditionalFormatting>
  <conditionalFormatting sqref="B9:AB22">
    <cfRule type="cellIs" dxfId="152" priority="3" operator="equal">
      <formula>0</formula>
    </cfRule>
  </conditionalFormatting>
  <conditionalFormatting sqref="B25:AB38">
    <cfRule type="cellIs" dxfId="151" priority="2" operator="equal">
      <formula>0</formula>
    </cfRule>
  </conditionalFormatting>
  <conditionalFormatting sqref="Q51:Q59">
    <cfRule type="cellIs" dxfId="150" priority="7" operator="equal">
      <formula>0</formula>
    </cfRule>
  </conditionalFormatting>
  <conditionalFormatting sqref="Q64:T64">
    <cfRule type="cellIs" dxfId="149" priority="5" operator="equal">
      <formula>0</formula>
    </cfRule>
  </conditionalFormatting>
  <conditionalFormatting sqref="R57:S58 Q59:S63">
    <cfRule type="cellIs" dxfId="148" priority="9" operator="equal">
      <formula>0</formula>
    </cfRule>
  </conditionalFormatting>
  <conditionalFormatting sqref="R51:T56">
    <cfRule type="cellIs" dxfId="147" priority="4" operator="equal">
      <formula>0</formula>
    </cfRule>
  </conditionalFormatting>
  <conditionalFormatting sqref="T57:T63">
    <cfRule type="cellIs" dxfId="146" priority="1" operator="equal">
      <formula>0</formula>
    </cfRule>
  </conditionalFormatting>
  <hyperlinks>
    <hyperlink ref="AC2" location="Contenido!A1" display="Contenido" xr:uid="{00000000-0004-0000-1900-000000000000}"/>
  </hyperlinks>
  <printOptions horizontalCentered="1"/>
  <pageMargins left="0.39370078740157483" right="0.39370078740157483" top="0.59055118110236227" bottom="0.19685039370078741" header="0" footer="0"/>
  <pageSetup scale="95"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 tint="0.59999389629810485"/>
    <pageSetUpPr fitToPage="1"/>
  </sheetPr>
  <dimension ref="A1:AC38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187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160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96">
        <f>SUM(B11:B37)</f>
        <v>8137</v>
      </c>
      <c r="C9" s="96">
        <f>SUM(C11:C37)</f>
        <v>4241</v>
      </c>
      <c r="D9" s="96">
        <f>SUM(D11:D37)</f>
        <v>3896</v>
      </c>
      <c r="E9" s="96"/>
      <c r="F9" s="96">
        <f>SUM(F11:F37)</f>
        <v>670</v>
      </c>
      <c r="G9" s="96">
        <f>SUM(G11:G37)</f>
        <v>469</v>
      </c>
      <c r="H9" s="96">
        <f>SUM(H11:H37)</f>
        <v>201</v>
      </c>
      <c r="I9" s="96"/>
      <c r="J9" s="96">
        <f>SUM(J11:J37)</f>
        <v>508</v>
      </c>
      <c r="K9" s="96">
        <f>SUM(K11:K37)</f>
        <v>372</v>
      </c>
      <c r="L9" s="96">
        <f>SUM(L11:L37)</f>
        <v>136</v>
      </c>
      <c r="M9" s="96"/>
      <c r="N9" s="96">
        <f>SUM(N11:N37)</f>
        <v>186</v>
      </c>
      <c r="O9" s="96">
        <f>SUM(O11:O37)</f>
        <v>171</v>
      </c>
      <c r="P9" s="96">
        <f>SUM(P11:P37)</f>
        <v>15</v>
      </c>
      <c r="Q9" s="96"/>
      <c r="R9" s="96">
        <f>SUM(R11:R37)</f>
        <v>4608</v>
      </c>
      <c r="S9" s="96">
        <f>SUM(S11:S37)</f>
        <v>2130</v>
      </c>
      <c r="T9" s="96">
        <f>SUM(T11:T37)</f>
        <v>2478</v>
      </c>
      <c r="U9" s="96"/>
      <c r="V9" s="96">
        <f>SUM(V11:V37)</f>
        <v>1636</v>
      </c>
      <c r="W9" s="96">
        <f>SUM(W11:W37)</f>
        <v>847</v>
      </c>
      <c r="X9" s="96">
        <f>SUM(X11:X37)</f>
        <v>789</v>
      </c>
      <c r="Y9" s="96"/>
      <c r="Z9" s="96">
        <f>SUM(Z11:Z37)</f>
        <v>529</v>
      </c>
      <c r="AA9" s="96">
        <f>SUM(AA11:AA37)</f>
        <v>252</v>
      </c>
      <c r="AB9" s="96">
        <f>SUM(AB11:AB37)</f>
        <v>277</v>
      </c>
      <c r="AC9" s="44"/>
    </row>
    <row r="10" spans="1:29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</row>
    <row r="11" spans="1:29" x14ac:dyDescent="0.2">
      <c r="A11" s="19" t="s">
        <v>27</v>
      </c>
      <c r="B11" s="89">
        <f>+F11+J11+N11+R11+V11+Z11</f>
        <v>427</v>
      </c>
      <c r="C11" s="89">
        <f>+G11+K11+O11+S11+W11+AA11</f>
        <v>232</v>
      </c>
      <c r="D11" s="89">
        <f>+B11-C11</f>
        <v>195</v>
      </c>
      <c r="E11" s="90"/>
      <c r="F11" s="90">
        <v>107</v>
      </c>
      <c r="G11" s="90">
        <v>76</v>
      </c>
      <c r="H11" s="90">
        <f>+F11-G11</f>
        <v>31</v>
      </c>
      <c r="I11" s="90"/>
      <c r="J11" s="90">
        <v>5</v>
      </c>
      <c r="K11" s="90">
        <v>9</v>
      </c>
      <c r="L11" s="90">
        <f>+J11-K11</f>
        <v>-4</v>
      </c>
      <c r="M11" s="90"/>
      <c r="N11" s="90">
        <v>11</v>
      </c>
      <c r="O11" s="90">
        <v>2</v>
      </c>
      <c r="P11" s="90">
        <f>+N11-O11</f>
        <v>9</v>
      </c>
      <c r="Q11" s="90"/>
      <c r="R11" s="90">
        <v>191</v>
      </c>
      <c r="S11" s="90">
        <v>77</v>
      </c>
      <c r="T11" s="90">
        <f>+R11-S11</f>
        <v>114</v>
      </c>
      <c r="U11" s="90"/>
      <c r="V11" s="90">
        <v>89</v>
      </c>
      <c r="W11" s="90">
        <v>60</v>
      </c>
      <c r="X11" s="90">
        <f>+V11-W11</f>
        <v>29</v>
      </c>
      <c r="Y11" s="90"/>
      <c r="Z11" s="90">
        <v>24</v>
      </c>
      <c r="AA11" s="90">
        <v>8</v>
      </c>
      <c r="AB11" s="90">
        <f>+Z11-AA11</f>
        <v>16</v>
      </c>
    </row>
    <row r="12" spans="1:29" x14ac:dyDescent="0.2">
      <c r="A12" s="19" t="s">
        <v>33</v>
      </c>
      <c r="B12" s="89">
        <f t="shared" ref="B12:C37" si="0">+F12+J12+N12+R12+V12+Z12</f>
        <v>68</v>
      </c>
      <c r="C12" s="89">
        <f t="shared" si="0"/>
        <v>26</v>
      </c>
      <c r="D12" s="89">
        <f t="shared" ref="D12:D37" si="1">+B12-C12</f>
        <v>42</v>
      </c>
      <c r="E12" s="90"/>
      <c r="F12" s="90">
        <v>-4</v>
      </c>
      <c r="G12" s="90">
        <v>-14</v>
      </c>
      <c r="H12" s="90">
        <f t="shared" ref="H12:H37" si="2">+F12-G12</f>
        <v>10</v>
      </c>
      <c r="I12" s="90"/>
      <c r="J12" s="90">
        <v>18</v>
      </c>
      <c r="K12" s="90">
        <v>15</v>
      </c>
      <c r="L12" s="90">
        <f t="shared" ref="L12:L37" si="3">+J12-K12</f>
        <v>3</v>
      </c>
      <c r="M12" s="90"/>
      <c r="N12" s="90">
        <v>-49</v>
      </c>
      <c r="O12" s="90">
        <v>-21</v>
      </c>
      <c r="P12" s="90">
        <f t="shared" ref="P12:P37" si="4">+N12-O12</f>
        <v>-28</v>
      </c>
      <c r="Q12" s="90"/>
      <c r="R12" s="90">
        <v>108</v>
      </c>
      <c r="S12" s="90">
        <v>51</v>
      </c>
      <c r="T12" s="90">
        <f t="shared" ref="T12:T37" si="5">+R12-S12</f>
        <v>57</v>
      </c>
      <c r="U12" s="90"/>
      <c r="V12" s="90">
        <v>-33</v>
      </c>
      <c r="W12" s="90">
        <v>-20</v>
      </c>
      <c r="X12" s="90">
        <f t="shared" ref="X12:X37" si="6">+V12-W12</f>
        <v>-13</v>
      </c>
      <c r="Y12" s="90"/>
      <c r="Z12" s="90">
        <v>28</v>
      </c>
      <c r="AA12" s="90">
        <v>15</v>
      </c>
      <c r="AB12" s="90">
        <f t="shared" ref="AB12:AB37" si="7">+Z12-AA12</f>
        <v>13</v>
      </c>
    </row>
    <row r="13" spans="1:29" x14ac:dyDescent="0.2">
      <c r="A13" s="19" t="s">
        <v>19</v>
      </c>
      <c r="B13" s="89">
        <f t="shared" si="0"/>
        <v>189</v>
      </c>
      <c r="C13" s="89">
        <f t="shared" si="0"/>
        <v>82</v>
      </c>
      <c r="D13" s="89">
        <f t="shared" si="1"/>
        <v>107</v>
      </c>
      <c r="E13" s="90"/>
      <c r="F13" s="90">
        <v>58</v>
      </c>
      <c r="G13" s="90">
        <v>58</v>
      </c>
      <c r="H13" s="90">
        <f t="shared" si="2"/>
        <v>0</v>
      </c>
      <c r="I13" s="90"/>
      <c r="J13" s="90">
        <v>-45</v>
      </c>
      <c r="K13" s="90">
        <v>-39</v>
      </c>
      <c r="L13" s="90">
        <f t="shared" si="3"/>
        <v>-6</v>
      </c>
      <c r="M13" s="90"/>
      <c r="N13" s="90">
        <v>-7</v>
      </c>
      <c r="O13" s="90">
        <v>4</v>
      </c>
      <c r="P13" s="90">
        <f t="shared" si="4"/>
        <v>-11</v>
      </c>
      <c r="Q13" s="90"/>
      <c r="R13" s="90">
        <v>182</v>
      </c>
      <c r="S13" s="90">
        <v>57</v>
      </c>
      <c r="T13" s="90">
        <f t="shared" si="5"/>
        <v>125</v>
      </c>
      <c r="U13" s="90"/>
      <c r="V13" s="90">
        <v>18</v>
      </c>
      <c r="W13" s="90">
        <v>5</v>
      </c>
      <c r="X13" s="90">
        <f t="shared" si="6"/>
        <v>13</v>
      </c>
      <c r="Y13" s="90"/>
      <c r="Z13" s="90">
        <v>-17</v>
      </c>
      <c r="AA13" s="90">
        <v>-3</v>
      </c>
      <c r="AB13" s="90">
        <f t="shared" si="7"/>
        <v>-14</v>
      </c>
    </row>
    <row r="14" spans="1:29" x14ac:dyDescent="0.2">
      <c r="A14" s="19" t="s">
        <v>34</v>
      </c>
      <c r="B14" s="89">
        <f t="shared" si="0"/>
        <v>439</v>
      </c>
      <c r="C14" s="89">
        <f t="shared" si="0"/>
        <v>188</v>
      </c>
      <c r="D14" s="89">
        <f t="shared" si="1"/>
        <v>251</v>
      </c>
      <c r="E14" s="90"/>
      <c r="F14" s="90">
        <v>17</v>
      </c>
      <c r="G14" s="90">
        <v>-5</v>
      </c>
      <c r="H14" s="90">
        <f t="shared" si="2"/>
        <v>22</v>
      </c>
      <c r="I14" s="90"/>
      <c r="J14" s="90">
        <v>21</v>
      </c>
      <c r="K14" s="90">
        <v>20</v>
      </c>
      <c r="L14" s="90">
        <f t="shared" si="3"/>
        <v>1</v>
      </c>
      <c r="M14" s="90"/>
      <c r="N14" s="90">
        <v>20</v>
      </c>
      <c r="O14" s="90">
        <v>11</v>
      </c>
      <c r="P14" s="90">
        <f t="shared" si="4"/>
        <v>9</v>
      </c>
      <c r="Q14" s="90"/>
      <c r="R14" s="90">
        <v>260</v>
      </c>
      <c r="S14" s="90">
        <v>114</v>
      </c>
      <c r="T14" s="90">
        <f t="shared" si="5"/>
        <v>146</v>
      </c>
      <c r="U14" s="90"/>
      <c r="V14" s="90">
        <v>83</v>
      </c>
      <c r="W14" s="90">
        <v>27</v>
      </c>
      <c r="X14" s="90">
        <f t="shared" si="6"/>
        <v>56</v>
      </c>
      <c r="Y14" s="90"/>
      <c r="Z14" s="90">
        <v>38</v>
      </c>
      <c r="AA14" s="90">
        <v>21</v>
      </c>
      <c r="AB14" s="90">
        <f t="shared" si="7"/>
        <v>17</v>
      </c>
    </row>
    <row r="15" spans="1:29" x14ac:dyDescent="0.2">
      <c r="A15" s="19" t="s">
        <v>35</v>
      </c>
      <c r="B15" s="89">
        <f t="shared" si="0"/>
        <v>229</v>
      </c>
      <c r="C15" s="89">
        <f t="shared" si="0"/>
        <v>148</v>
      </c>
      <c r="D15" s="89">
        <f t="shared" si="1"/>
        <v>81</v>
      </c>
      <c r="E15" s="91"/>
      <c r="F15" s="91">
        <v>30</v>
      </c>
      <c r="G15" s="91">
        <v>16</v>
      </c>
      <c r="H15" s="90">
        <f t="shared" si="2"/>
        <v>14</v>
      </c>
      <c r="I15" s="91"/>
      <c r="J15" s="90">
        <v>8</v>
      </c>
      <c r="K15" s="90">
        <v>4</v>
      </c>
      <c r="L15" s="90">
        <f t="shared" si="3"/>
        <v>4</v>
      </c>
      <c r="M15" s="90"/>
      <c r="N15" s="90">
        <v>6</v>
      </c>
      <c r="O15" s="90">
        <v>8</v>
      </c>
      <c r="P15" s="90">
        <f t="shared" si="4"/>
        <v>-2</v>
      </c>
      <c r="Q15" s="90"/>
      <c r="R15" s="90">
        <v>116</v>
      </c>
      <c r="S15" s="90">
        <v>76</v>
      </c>
      <c r="T15" s="90">
        <f t="shared" si="5"/>
        <v>40</v>
      </c>
      <c r="U15" s="90"/>
      <c r="V15" s="90">
        <v>56</v>
      </c>
      <c r="W15" s="90">
        <v>37</v>
      </c>
      <c r="X15" s="90">
        <f t="shared" si="6"/>
        <v>19</v>
      </c>
      <c r="Y15" s="90"/>
      <c r="Z15" s="90">
        <v>13</v>
      </c>
      <c r="AA15" s="90">
        <v>7</v>
      </c>
      <c r="AB15" s="90">
        <f t="shared" si="7"/>
        <v>6</v>
      </c>
    </row>
    <row r="16" spans="1:29" x14ac:dyDescent="0.2">
      <c r="A16" s="19" t="s">
        <v>36</v>
      </c>
      <c r="B16" s="89">
        <f t="shared" si="0"/>
        <v>399</v>
      </c>
      <c r="C16" s="89">
        <f t="shared" si="0"/>
        <v>259</v>
      </c>
      <c r="D16" s="89">
        <f t="shared" si="1"/>
        <v>140</v>
      </c>
      <c r="E16" s="91"/>
      <c r="F16" s="91">
        <v>39</v>
      </c>
      <c r="G16" s="91">
        <v>45</v>
      </c>
      <c r="H16" s="90">
        <f t="shared" si="2"/>
        <v>-6</v>
      </c>
      <c r="I16" s="91"/>
      <c r="J16" s="91">
        <v>35</v>
      </c>
      <c r="K16" s="91">
        <v>30</v>
      </c>
      <c r="L16" s="90">
        <f t="shared" si="3"/>
        <v>5</v>
      </c>
      <c r="M16" s="91"/>
      <c r="N16" s="91">
        <v>12</v>
      </c>
      <c r="O16" s="91">
        <v>15</v>
      </c>
      <c r="P16" s="90">
        <f t="shared" si="4"/>
        <v>-3</v>
      </c>
      <c r="Q16" s="91"/>
      <c r="R16" s="91">
        <v>142</v>
      </c>
      <c r="S16" s="91">
        <v>75</v>
      </c>
      <c r="T16" s="90">
        <f t="shared" si="5"/>
        <v>67</v>
      </c>
      <c r="U16" s="91"/>
      <c r="V16" s="91">
        <v>105</v>
      </c>
      <c r="W16" s="91">
        <v>56</v>
      </c>
      <c r="X16" s="90">
        <f t="shared" si="6"/>
        <v>49</v>
      </c>
      <c r="Y16" s="91"/>
      <c r="Z16" s="91">
        <v>66</v>
      </c>
      <c r="AA16" s="91">
        <v>38</v>
      </c>
      <c r="AB16" s="90">
        <f t="shared" si="7"/>
        <v>28</v>
      </c>
    </row>
    <row r="17" spans="1:28" x14ac:dyDescent="0.2">
      <c r="A17" s="19" t="s">
        <v>53</v>
      </c>
      <c r="B17" s="89">
        <f t="shared" si="0"/>
        <v>120</v>
      </c>
      <c r="C17" s="89">
        <f t="shared" si="0"/>
        <v>67</v>
      </c>
      <c r="D17" s="89">
        <f t="shared" si="1"/>
        <v>53</v>
      </c>
      <c r="E17" s="91"/>
      <c r="F17" s="91">
        <v>6</v>
      </c>
      <c r="G17" s="91">
        <v>3</v>
      </c>
      <c r="H17" s="90">
        <f t="shared" si="2"/>
        <v>3</v>
      </c>
      <c r="I17" s="91"/>
      <c r="J17" s="91">
        <v>6</v>
      </c>
      <c r="K17" s="91">
        <v>2</v>
      </c>
      <c r="L17" s="90">
        <f t="shared" si="3"/>
        <v>4</v>
      </c>
      <c r="M17" s="91"/>
      <c r="N17" s="91">
        <v>5</v>
      </c>
      <c r="O17" s="91">
        <v>0</v>
      </c>
      <c r="P17" s="90">
        <f t="shared" si="4"/>
        <v>5</v>
      </c>
      <c r="Q17" s="91"/>
      <c r="R17" s="91">
        <v>67</v>
      </c>
      <c r="S17" s="91">
        <v>39</v>
      </c>
      <c r="T17" s="90">
        <f t="shared" si="5"/>
        <v>28</v>
      </c>
      <c r="U17" s="91"/>
      <c r="V17" s="91">
        <v>34</v>
      </c>
      <c r="W17" s="91">
        <v>24</v>
      </c>
      <c r="X17" s="90">
        <f t="shared" si="6"/>
        <v>10</v>
      </c>
      <c r="Y17" s="91"/>
      <c r="Z17" s="91">
        <v>2</v>
      </c>
      <c r="AA17" s="91">
        <v>-1</v>
      </c>
      <c r="AB17" s="90">
        <f t="shared" si="7"/>
        <v>3</v>
      </c>
    </row>
    <row r="18" spans="1:28" x14ac:dyDescent="0.2">
      <c r="A18" s="19" t="s">
        <v>28</v>
      </c>
      <c r="B18" s="89">
        <f t="shared" si="0"/>
        <v>809</v>
      </c>
      <c r="C18" s="89">
        <f t="shared" si="0"/>
        <v>409</v>
      </c>
      <c r="D18" s="89">
        <f t="shared" si="1"/>
        <v>400</v>
      </c>
      <c r="E18" s="91"/>
      <c r="F18" s="91">
        <v>99</v>
      </c>
      <c r="G18" s="91">
        <v>71</v>
      </c>
      <c r="H18" s="90">
        <f t="shared" si="2"/>
        <v>28</v>
      </c>
      <c r="I18" s="91"/>
      <c r="J18" s="91">
        <v>52</v>
      </c>
      <c r="K18" s="91">
        <v>44</v>
      </c>
      <c r="L18" s="90">
        <f t="shared" si="3"/>
        <v>8</v>
      </c>
      <c r="M18" s="91"/>
      <c r="N18" s="91">
        <v>-18</v>
      </c>
      <c r="O18" s="91">
        <v>2</v>
      </c>
      <c r="P18" s="90">
        <f t="shared" si="4"/>
        <v>-20</v>
      </c>
      <c r="Q18" s="91"/>
      <c r="R18" s="91">
        <v>484</v>
      </c>
      <c r="S18" s="91">
        <v>188</v>
      </c>
      <c r="T18" s="90">
        <f t="shared" si="5"/>
        <v>296</v>
      </c>
      <c r="U18" s="91"/>
      <c r="V18" s="91">
        <v>134</v>
      </c>
      <c r="W18" s="91">
        <v>74</v>
      </c>
      <c r="X18" s="90">
        <f t="shared" si="6"/>
        <v>60</v>
      </c>
      <c r="Y18" s="91"/>
      <c r="Z18" s="91">
        <v>58</v>
      </c>
      <c r="AA18" s="91">
        <v>30</v>
      </c>
      <c r="AB18" s="90">
        <f t="shared" si="7"/>
        <v>28</v>
      </c>
    </row>
    <row r="19" spans="1:28" x14ac:dyDescent="0.2">
      <c r="A19" s="19" t="s">
        <v>37</v>
      </c>
      <c r="B19" s="89">
        <f t="shared" si="0"/>
        <v>417</v>
      </c>
      <c r="C19" s="89">
        <f t="shared" si="0"/>
        <v>326</v>
      </c>
      <c r="D19" s="89">
        <f t="shared" si="1"/>
        <v>91</v>
      </c>
      <c r="E19" s="90"/>
      <c r="F19" s="90">
        <v>46</v>
      </c>
      <c r="G19" s="90">
        <v>26</v>
      </c>
      <c r="H19" s="90">
        <f t="shared" si="2"/>
        <v>20</v>
      </c>
      <c r="I19" s="90"/>
      <c r="J19" s="90">
        <v>55</v>
      </c>
      <c r="K19" s="90">
        <v>40</v>
      </c>
      <c r="L19" s="90">
        <f t="shared" si="3"/>
        <v>15</v>
      </c>
      <c r="M19" s="90"/>
      <c r="N19" s="90">
        <v>-14</v>
      </c>
      <c r="O19" s="90">
        <v>10</v>
      </c>
      <c r="P19" s="90">
        <f t="shared" si="4"/>
        <v>-24</v>
      </c>
      <c r="Q19" s="90"/>
      <c r="R19" s="90">
        <v>208</v>
      </c>
      <c r="S19" s="90">
        <v>134</v>
      </c>
      <c r="T19" s="90">
        <f t="shared" si="5"/>
        <v>74</v>
      </c>
      <c r="U19" s="90"/>
      <c r="V19" s="90">
        <v>102</v>
      </c>
      <c r="W19" s="90">
        <v>103</v>
      </c>
      <c r="X19" s="90">
        <f t="shared" si="6"/>
        <v>-1</v>
      </c>
      <c r="Y19" s="90"/>
      <c r="Z19" s="90">
        <v>20</v>
      </c>
      <c r="AA19" s="90">
        <v>13</v>
      </c>
      <c r="AB19" s="90">
        <f t="shared" si="7"/>
        <v>7</v>
      </c>
    </row>
    <row r="20" spans="1:28" x14ac:dyDescent="0.2">
      <c r="A20" s="19" t="s">
        <v>38</v>
      </c>
      <c r="B20" s="89">
        <f t="shared" si="0"/>
        <v>630</v>
      </c>
      <c r="C20" s="89">
        <f t="shared" si="0"/>
        <v>299</v>
      </c>
      <c r="D20" s="89">
        <f t="shared" si="1"/>
        <v>331</v>
      </c>
      <c r="E20" s="91"/>
      <c r="F20" s="91">
        <v>53</v>
      </c>
      <c r="G20" s="91">
        <v>15</v>
      </c>
      <c r="H20" s="90">
        <f t="shared" si="2"/>
        <v>38</v>
      </c>
      <c r="I20" s="91"/>
      <c r="J20" s="91">
        <v>16</v>
      </c>
      <c r="K20" s="91">
        <v>7</v>
      </c>
      <c r="L20" s="90">
        <f t="shared" si="3"/>
        <v>9</v>
      </c>
      <c r="M20" s="91"/>
      <c r="N20" s="91">
        <v>13</v>
      </c>
      <c r="O20" s="91">
        <v>10</v>
      </c>
      <c r="P20" s="90">
        <f t="shared" si="4"/>
        <v>3</v>
      </c>
      <c r="Q20" s="91"/>
      <c r="R20" s="91">
        <v>364</v>
      </c>
      <c r="S20" s="91">
        <v>203</v>
      </c>
      <c r="T20" s="90">
        <f t="shared" si="5"/>
        <v>161</v>
      </c>
      <c r="U20" s="91"/>
      <c r="V20" s="91">
        <v>141</v>
      </c>
      <c r="W20" s="91">
        <v>54</v>
      </c>
      <c r="X20" s="90">
        <f t="shared" si="6"/>
        <v>87</v>
      </c>
      <c r="Y20" s="91"/>
      <c r="Z20" s="91">
        <v>43</v>
      </c>
      <c r="AA20" s="91">
        <v>10</v>
      </c>
      <c r="AB20" s="90">
        <f t="shared" si="7"/>
        <v>33</v>
      </c>
    </row>
    <row r="21" spans="1:28" x14ac:dyDescent="0.2">
      <c r="A21" s="19" t="s">
        <v>39</v>
      </c>
      <c r="B21" s="89">
        <f t="shared" si="0"/>
        <v>179</v>
      </c>
      <c r="C21" s="89">
        <f t="shared" si="0"/>
        <v>105</v>
      </c>
      <c r="D21" s="89">
        <f t="shared" si="1"/>
        <v>74</v>
      </c>
      <c r="E21" s="91"/>
      <c r="F21" s="91">
        <v>15</v>
      </c>
      <c r="G21" s="91">
        <v>11</v>
      </c>
      <c r="H21" s="90">
        <f t="shared" si="2"/>
        <v>4</v>
      </c>
      <c r="I21" s="91"/>
      <c r="J21" s="91">
        <v>23</v>
      </c>
      <c r="K21" s="91">
        <v>20</v>
      </c>
      <c r="L21" s="90">
        <f t="shared" si="3"/>
        <v>3</v>
      </c>
      <c r="M21" s="91"/>
      <c r="N21" s="91">
        <v>30</v>
      </c>
      <c r="O21" s="91">
        <v>15</v>
      </c>
      <c r="P21" s="90">
        <f t="shared" si="4"/>
        <v>15</v>
      </c>
      <c r="Q21" s="91"/>
      <c r="R21" s="91">
        <v>91</v>
      </c>
      <c r="S21" s="91">
        <v>41</v>
      </c>
      <c r="T21" s="90">
        <f t="shared" si="5"/>
        <v>50</v>
      </c>
      <c r="U21" s="91"/>
      <c r="V21" s="91">
        <v>23</v>
      </c>
      <c r="W21" s="91">
        <v>16</v>
      </c>
      <c r="X21" s="90">
        <f t="shared" si="6"/>
        <v>7</v>
      </c>
      <c r="Y21" s="91"/>
      <c r="Z21" s="91">
        <v>-3</v>
      </c>
      <c r="AA21" s="91">
        <v>2</v>
      </c>
      <c r="AB21" s="90">
        <f t="shared" si="7"/>
        <v>-5</v>
      </c>
    </row>
    <row r="22" spans="1:28" x14ac:dyDescent="0.2">
      <c r="A22" s="18" t="s">
        <v>20</v>
      </c>
      <c r="B22" s="89">
        <f t="shared" si="0"/>
        <v>726</v>
      </c>
      <c r="C22" s="89">
        <f t="shared" si="0"/>
        <v>435</v>
      </c>
      <c r="D22" s="89">
        <f t="shared" si="1"/>
        <v>291</v>
      </c>
      <c r="F22" s="90">
        <v>40</v>
      </c>
      <c r="G22" s="90">
        <v>38</v>
      </c>
      <c r="H22" s="90">
        <f t="shared" si="2"/>
        <v>2</v>
      </c>
      <c r="J22" s="90">
        <v>81</v>
      </c>
      <c r="K22" s="90">
        <v>56</v>
      </c>
      <c r="L22" s="90">
        <f t="shared" si="3"/>
        <v>25</v>
      </c>
      <c r="N22" s="90">
        <v>48</v>
      </c>
      <c r="O22" s="90">
        <v>40</v>
      </c>
      <c r="P22" s="90">
        <f t="shared" si="4"/>
        <v>8</v>
      </c>
      <c r="R22" s="90">
        <v>371</v>
      </c>
      <c r="S22" s="90">
        <v>203</v>
      </c>
      <c r="T22" s="90">
        <f t="shared" si="5"/>
        <v>168</v>
      </c>
      <c r="V22" s="90">
        <v>128</v>
      </c>
      <c r="W22" s="90">
        <v>69</v>
      </c>
      <c r="X22" s="90">
        <f t="shared" si="6"/>
        <v>59</v>
      </c>
      <c r="Z22" s="90">
        <v>58</v>
      </c>
      <c r="AA22" s="90">
        <v>29</v>
      </c>
      <c r="AB22" s="90">
        <f t="shared" si="7"/>
        <v>29</v>
      </c>
    </row>
    <row r="23" spans="1:28" x14ac:dyDescent="0.2">
      <c r="A23" s="19" t="s">
        <v>40</v>
      </c>
      <c r="B23" s="89">
        <f t="shared" si="0"/>
        <v>136</v>
      </c>
      <c r="C23" s="89">
        <f t="shared" si="0"/>
        <v>56</v>
      </c>
      <c r="D23" s="89">
        <f t="shared" si="1"/>
        <v>80</v>
      </c>
      <c r="F23" s="89">
        <v>21</v>
      </c>
      <c r="G23" s="89">
        <v>14</v>
      </c>
      <c r="H23" s="90">
        <f t="shared" si="2"/>
        <v>7</v>
      </c>
      <c r="J23" s="89">
        <v>1</v>
      </c>
      <c r="K23" s="89">
        <v>11</v>
      </c>
      <c r="L23" s="90">
        <f t="shared" si="3"/>
        <v>-10</v>
      </c>
      <c r="N23" s="89">
        <v>2</v>
      </c>
      <c r="O23" s="89">
        <v>-32</v>
      </c>
      <c r="P23" s="90">
        <f t="shared" si="4"/>
        <v>34</v>
      </c>
      <c r="R23" s="89">
        <v>84</v>
      </c>
      <c r="S23" s="89">
        <v>48</v>
      </c>
      <c r="T23" s="90">
        <f t="shared" si="5"/>
        <v>36</v>
      </c>
      <c r="V23" s="89">
        <v>26</v>
      </c>
      <c r="W23" s="89">
        <v>15</v>
      </c>
      <c r="X23" s="90">
        <f t="shared" si="6"/>
        <v>11</v>
      </c>
      <c r="Z23" s="89">
        <v>2</v>
      </c>
      <c r="AA23" s="89">
        <v>0</v>
      </c>
      <c r="AB23" s="90">
        <f t="shared" si="7"/>
        <v>2</v>
      </c>
    </row>
    <row r="24" spans="1:28" x14ac:dyDescent="0.2">
      <c r="A24" s="19" t="s">
        <v>21</v>
      </c>
      <c r="B24" s="89">
        <f t="shared" si="0"/>
        <v>513</v>
      </c>
      <c r="C24" s="89">
        <f t="shared" si="0"/>
        <v>183</v>
      </c>
      <c r="D24" s="89">
        <f t="shared" si="1"/>
        <v>330</v>
      </c>
      <c r="F24" s="89">
        <v>75</v>
      </c>
      <c r="G24" s="89">
        <v>32</v>
      </c>
      <c r="H24" s="90">
        <f t="shared" si="2"/>
        <v>43</v>
      </c>
      <c r="J24" s="89">
        <v>51</v>
      </c>
      <c r="K24" s="89">
        <v>12</v>
      </c>
      <c r="L24" s="90">
        <f t="shared" si="3"/>
        <v>39</v>
      </c>
      <c r="N24" s="89">
        <v>14</v>
      </c>
      <c r="O24" s="89">
        <v>9</v>
      </c>
      <c r="P24" s="90">
        <f t="shared" si="4"/>
        <v>5</v>
      </c>
      <c r="R24" s="89">
        <v>293</v>
      </c>
      <c r="S24" s="89">
        <v>121</v>
      </c>
      <c r="T24" s="90">
        <f t="shared" si="5"/>
        <v>172</v>
      </c>
      <c r="V24" s="89">
        <v>77</v>
      </c>
      <c r="W24" s="89">
        <v>12</v>
      </c>
      <c r="X24" s="90">
        <f t="shared" si="6"/>
        <v>65</v>
      </c>
      <c r="Z24" s="89">
        <v>3</v>
      </c>
      <c r="AA24" s="89">
        <v>-3</v>
      </c>
      <c r="AB24" s="90">
        <f t="shared" si="7"/>
        <v>6</v>
      </c>
    </row>
    <row r="25" spans="1:28" x14ac:dyDescent="0.2">
      <c r="A25" s="19" t="s">
        <v>87</v>
      </c>
      <c r="B25" s="89">
        <f t="shared" si="0"/>
        <v>-13</v>
      </c>
      <c r="C25" s="89">
        <f t="shared" si="0"/>
        <v>-23</v>
      </c>
      <c r="D25" s="89">
        <f t="shared" si="1"/>
        <v>10</v>
      </c>
      <c r="F25" s="89">
        <v>-13</v>
      </c>
      <c r="G25" s="89">
        <v>4</v>
      </c>
      <c r="H25" s="90">
        <f t="shared" si="2"/>
        <v>-17</v>
      </c>
      <c r="J25" s="89">
        <v>-37</v>
      </c>
      <c r="K25" s="89">
        <v>-28</v>
      </c>
      <c r="L25" s="90">
        <f t="shared" si="3"/>
        <v>-9</v>
      </c>
      <c r="N25" s="89">
        <v>6</v>
      </c>
      <c r="O25" s="89">
        <v>0</v>
      </c>
      <c r="P25" s="90">
        <f t="shared" si="4"/>
        <v>6</v>
      </c>
      <c r="R25" s="89">
        <v>32</v>
      </c>
      <c r="S25" s="89">
        <v>4</v>
      </c>
      <c r="T25" s="90">
        <f t="shared" si="5"/>
        <v>28</v>
      </c>
      <c r="V25" s="89">
        <v>-2</v>
      </c>
      <c r="W25" s="89">
        <v>-1</v>
      </c>
      <c r="X25" s="90">
        <f t="shared" si="6"/>
        <v>-1</v>
      </c>
      <c r="Z25" s="89">
        <v>1</v>
      </c>
      <c r="AA25" s="89">
        <v>-2</v>
      </c>
      <c r="AB25" s="90">
        <f t="shared" si="7"/>
        <v>3</v>
      </c>
    </row>
    <row r="26" spans="1:28" x14ac:dyDescent="0.2">
      <c r="A26" s="19" t="s">
        <v>29</v>
      </c>
      <c r="B26" s="89">
        <f t="shared" si="0"/>
        <v>345</v>
      </c>
      <c r="C26" s="89">
        <f t="shared" si="0"/>
        <v>195</v>
      </c>
      <c r="D26" s="89">
        <f t="shared" si="1"/>
        <v>150</v>
      </c>
      <c r="F26" s="89">
        <v>39</v>
      </c>
      <c r="G26" s="89">
        <v>18</v>
      </c>
      <c r="H26" s="90">
        <f t="shared" si="2"/>
        <v>21</v>
      </c>
      <c r="J26" s="89">
        <v>55</v>
      </c>
      <c r="K26" s="89">
        <v>34</v>
      </c>
      <c r="L26" s="90">
        <f t="shared" si="3"/>
        <v>21</v>
      </c>
      <c r="N26" s="89">
        <v>41</v>
      </c>
      <c r="O26" s="89">
        <v>30</v>
      </c>
      <c r="P26" s="90">
        <f t="shared" si="4"/>
        <v>11</v>
      </c>
      <c r="R26" s="89">
        <v>139</v>
      </c>
      <c r="S26" s="89">
        <v>71</v>
      </c>
      <c r="T26" s="90">
        <f t="shared" si="5"/>
        <v>68</v>
      </c>
      <c r="V26" s="89">
        <v>59</v>
      </c>
      <c r="W26" s="89">
        <v>38</v>
      </c>
      <c r="X26" s="90">
        <f t="shared" si="6"/>
        <v>21</v>
      </c>
      <c r="Z26" s="89">
        <v>12</v>
      </c>
      <c r="AA26" s="89">
        <v>4</v>
      </c>
      <c r="AB26" s="90">
        <f t="shared" si="7"/>
        <v>8</v>
      </c>
    </row>
    <row r="27" spans="1:28" x14ac:dyDescent="0.2">
      <c r="A27" s="19" t="s">
        <v>41</v>
      </c>
      <c r="B27" s="89">
        <f t="shared" si="0"/>
        <v>356</v>
      </c>
      <c r="C27" s="89">
        <f t="shared" si="0"/>
        <v>155</v>
      </c>
      <c r="D27" s="89">
        <f t="shared" si="1"/>
        <v>201</v>
      </c>
      <c r="F27" s="89">
        <v>11</v>
      </c>
      <c r="G27" s="89">
        <v>4</v>
      </c>
      <c r="H27" s="90">
        <f t="shared" si="2"/>
        <v>7</v>
      </c>
      <c r="J27" s="89">
        <v>-16</v>
      </c>
      <c r="K27" s="89">
        <v>-5</v>
      </c>
      <c r="L27" s="90">
        <f t="shared" si="3"/>
        <v>-11</v>
      </c>
      <c r="N27" s="89">
        <v>4</v>
      </c>
      <c r="O27" s="89">
        <v>3</v>
      </c>
      <c r="P27" s="90">
        <f t="shared" si="4"/>
        <v>1</v>
      </c>
      <c r="R27" s="89">
        <v>248</v>
      </c>
      <c r="S27" s="89">
        <v>104</v>
      </c>
      <c r="T27" s="90">
        <f t="shared" si="5"/>
        <v>144</v>
      </c>
      <c r="V27" s="89">
        <v>76</v>
      </c>
      <c r="W27" s="89">
        <v>33</v>
      </c>
      <c r="X27" s="90">
        <f t="shared" si="6"/>
        <v>43</v>
      </c>
      <c r="Z27" s="89">
        <v>33</v>
      </c>
      <c r="AA27" s="89">
        <v>16</v>
      </c>
      <c r="AB27" s="90">
        <f t="shared" si="7"/>
        <v>17</v>
      </c>
    </row>
    <row r="28" spans="1:28" x14ac:dyDescent="0.2">
      <c r="A28" s="19" t="s">
        <v>42</v>
      </c>
      <c r="B28" s="89">
        <f t="shared" si="0"/>
        <v>448</v>
      </c>
      <c r="C28" s="89">
        <f t="shared" si="0"/>
        <v>235</v>
      </c>
      <c r="D28" s="89">
        <f t="shared" si="1"/>
        <v>213</v>
      </c>
      <c r="F28" s="89">
        <v>41</v>
      </c>
      <c r="G28" s="89">
        <v>36</v>
      </c>
      <c r="H28" s="90">
        <f t="shared" si="2"/>
        <v>5</v>
      </c>
      <c r="J28" s="89">
        <v>53</v>
      </c>
      <c r="K28" s="89">
        <v>25</v>
      </c>
      <c r="L28" s="90">
        <f t="shared" si="3"/>
        <v>28</v>
      </c>
      <c r="N28" s="89">
        <v>23</v>
      </c>
      <c r="O28" s="89">
        <v>21</v>
      </c>
      <c r="P28" s="90">
        <f t="shared" si="4"/>
        <v>2</v>
      </c>
      <c r="R28" s="89">
        <v>222</v>
      </c>
      <c r="S28" s="89">
        <v>94</v>
      </c>
      <c r="T28" s="90">
        <f t="shared" si="5"/>
        <v>128</v>
      </c>
      <c r="V28" s="89">
        <v>91</v>
      </c>
      <c r="W28" s="89">
        <v>45</v>
      </c>
      <c r="X28" s="90">
        <f t="shared" si="6"/>
        <v>46</v>
      </c>
      <c r="Z28" s="89">
        <v>18</v>
      </c>
      <c r="AA28" s="89">
        <v>14</v>
      </c>
      <c r="AB28" s="90">
        <f t="shared" si="7"/>
        <v>4</v>
      </c>
    </row>
    <row r="29" spans="1:28" x14ac:dyDescent="0.2">
      <c r="A29" s="19" t="s">
        <v>30</v>
      </c>
      <c r="B29" s="89">
        <f t="shared" si="0"/>
        <v>110</v>
      </c>
      <c r="C29" s="89">
        <f t="shared" si="0"/>
        <v>64</v>
      </c>
      <c r="D29" s="89">
        <f t="shared" si="1"/>
        <v>46</v>
      </c>
      <c r="F29" s="89">
        <v>1</v>
      </c>
      <c r="G29" s="89">
        <v>0</v>
      </c>
      <c r="H29" s="90">
        <f t="shared" si="2"/>
        <v>1</v>
      </c>
      <c r="J29" s="89">
        <v>0</v>
      </c>
      <c r="K29" s="89">
        <v>3</v>
      </c>
      <c r="L29" s="90">
        <f t="shared" si="3"/>
        <v>-3</v>
      </c>
      <c r="N29" s="89">
        <v>-6</v>
      </c>
      <c r="O29" s="89">
        <v>-6</v>
      </c>
      <c r="P29" s="90">
        <f t="shared" si="4"/>
        <v>0</v>
      </c>
      <c r="R29" s="89">
        <v>75</v>
      </c>
      <c r="S29" s="89">
        <v>43</v>
      </c>
      <c r="T29" s="90">
        <f t="shared" si="5"/>
        <v>32</v>
      </c>
      <c r="V29" s="89">
        <v>22</v>
      </c>
      <c r="W29" s="89">
        <v>16</v>
      </c>
      <c r="X29" s="90">
        <f t="shared" si="6"/>
        <v>6</v>
      </c>
      <c r="Z29" s="89">
        <v>18</v>
      </c>
      <c r="AA29" s="89">
        <v>8</v>
      </c>
      <c r="AB29" s="90">
        <f t="shared" si="7"/>
        <v>10</v>
      </c>
    </row>
    <row r="30" spans="1:28" x14ac:dyDescent="0.2">
      <c r="A30" s="19" t="s">
        <v>31</v>
      </c>
      <c r="B30" s="89">
        <f t="shared" si="0"/>
        <v>289</v>
      </c>
      <c r="C30" s="89">
        <f t="shared" si="0"/>
        <v>144</v>
      </c>
      <c r="D30" s="89">
        <f t="shared" si="1"/>
        <v>145</v>
      </c>
      <c r="F30" s="89">
        <v>66</v>
      </c>
      <c r="G30" s="89">
        <v>31</v>
      </c>
      <c r="H30" s="90">
        <f t="shared" si="2"/>
        <v>35</v>
      </c>
      <c r="J30" s="89">
        <v>51</v>
      </c>
      <c r="K30" s="89">
        <v>23</v>
      </c>
      <c r="L30" s="90">
        <f t="shared" si="3"/>
        <v>28</v>
      </c>
      <c r="N30" s="89">
        <v>42</v>
      </c>
      <c r="O30" s="89">
        <v>26</v>
      </c>
      <c r="P30" s="90">
        <f t="shared" si="4"/>
        <v>16</v>
      </c>
      <c r="R30" s="89">
        <v>86</v>
      </c>
      <c r="S30" s="89">
        <v>51</v>
      </c>
      <c r="T30" s="90">
        <f t="shared" si="5"/>
        <v>35</v>
      </c>
      <c r="V30" s="89">
        <v>45</v>
      </c>
      <c r="W30" s="89">
        <v>15</v>
      </c>
      <c r="X30" s="90">
        <f t="shared" si="6"/>
        <v>30</v>
      </c>
      <c r="Z30" s="89">
        <v>-1</v>
      </c>
      <c r="AA30" s="89">
        <v>-2</v>
      </c>
      <c r="AB30" s="90">
        <f t="shared" si="7"/>
        <v>1</v>
      </c>
    </row>
    <row r="31" spans="1:28" x14ac:dyDescent="0.2">
      <c r="A31" s="19" t="s">
        <v>32</v>
      </c>
      <c r="B31" s="89">
        <f t="shared" si="0"/>
        <v>398</v>
      </c>
      <c r="C31" s="89">
        <f t="shared" si="0"/>
        <v>169</v>
      </c>
      <c r="D31" s="89">
        <f t="shared" si="1"/>
        <v>229</v>
      </c>
      <c r="F31" s="89">
        <v>-22</v>
      </c>
      <c r="G31" s="89">
        <v>-12</v>
      </c>
      <c r="H31" s="90">
        <f t="shared" si="2"/>
        <v>-10</v>
      </c>
      <c r="J31" s="89">
        <v>11</v>
      </c>
      <c r="K31" s="89">
        <v>16</v>
      </c>
      <c r="L31" s="90">
        <f t="shared" si="3"/>
        <v>-5</v>
      </c>
      <c r="N31" s="89">
        <v>-3</v>
      </c>
      <c r="O31" s="89">
        <v>2</v>
      </c>
      <c r="P31" s="90">
        <f t="shared" si="4"/>
        <v>-5</v>
      </c>
      <c r="R31" s="89">
        <v>251</v>
      </c>
      <c r="S31" s="89">
        <v>89</v>
      </c>
      <c r="T31" s="90">
        <f t="shared" si="5"/>
        <v>162</v>
      </c>
      <c r="V31" s="89">
        <v>138</v>
      </c>
      <c r="W31" s="89">
        <v>67</v>
      </c>
      <c r="X31" s="90">
        <f t="shared" si="6"/>
        <v>71</v>
      </c>
      <c r="Z31" s="89">
        <v>23</v>
      </c>
      <c r="AA31" s="89">
        <v>7</v>
      </c>
      <c r="AB31" s="90">
        <f t="shared" si="7"/>
        <v>16</v>
      </c>
    </row>
    <row r="32" spans="1:28" x14ac:dyDescent="0.2">
      <c r="A32" s="19" t="s">
        <v>54</v>
      </c>
      <c r="B32" s="89">
        <f t="shared" si="0"/>
        <v>200</v>
      </c>
      <c r="C32" s="89">
        <f t="shared" si="0"/>
        <v>119</v>
      </c>
      <c r="D32" s="89">
        <f t="shared" si="1"/>
        <v>81</v>
      </c>
      <c r="F32" s="89">
        <v>9</v>
      </c>
      <c r="G32" s="89">
        <v>2</v>
      </c>
      <c r="H32" s="90">
        <f t="shared" si="2"/>
        <v>7</v>
      </c>
      <c r="J32" s="89">
        <v>-7</v>
      </c>
      <c r="K32" s="89">
        <v>6</v>
      </c>
      <c r="L32" s="90">
        <f t="shared" si="3"/>
        <v>-13</v>
      </c>
      <c r="N32" s="89">
        <v>9</v>
      </c>
      <c r="O32" s="89">
        <v>6</v>
      </c>
      <c r="P32" s="90">
        <f t="shared" si="4"/>
        <v>3</v>
      </c>
      <c r="R32" s="89">
        <v>142</v>
      </c>
      <c r="S32" s="89">
        <v>72</v>
      </c>
      <c r="T32" s="90">
        <f t="shared" si="5"/>
        <v>70</v>
      </c>
      <c r="V32" s="89">
        <v>39</v>
      </c>
      <c r="W32" s="89">
        <v>29</v>
      </c>
      <c r="X32" s="90">
        <f t="shared" si="6"/>
        <v>10</v>
      </c>
      <c r="Z32" s="89">
        <v>8</v>
      </c>
      <c r="AA32" s="89">
        <v>4</v>
      </c>
      <c r="AB32" s="90">
        <f t="shared" si="7"/>
        <v>4</v>
      </c>
    </row>
    <row r="33" spans="1:28" x14ac:dyDescent="0.2">
      <c r="A33" s="19" t="s">
        <v>43</v>
      </c>
      <c r="B33" s="89">
        <f t="shared" si="0"/>
        <v>290</v>
      </c>
      <c r="C33" s="89">
        <f t="shared" si="0"/>
        <v>147</v>
      </c>
      <c r="D33" s="89">
        <f t="shared" si="1"/>
        <v>143</v>
      </c>
      <c r="F33" s="89">
        <v>-3</v>
      </c>
      <c r="G33" s="89">
        <v>7</v>
      </c>
      <c r="H33" s="90">
        <f t="shared" si="2"/>
        <v>-10</v>
      </c>
      <c r="J33" s="89">
        <v>20</v>
      </c>
      <c r="K33" s="89">
        <v>18</v>
      </c>
      <c r="L33" s="90">
        <f t="shared" si="3"/>
        <v>2</v>
      </c>
      <c r="N33" s="89">
        <v>15</v>
      </c>
      <c r="O33" s="89">
        <v>7</v>
      </c>
      <c r="P33" s="90">
        <f t="shared" si="4"/>
        <v>8</v>
      </c>
      <c r="R33" s="89">
        <v>149</v>
      </c>
      <c r="S33" s="89">
        <v>56</v>
      </c>
      <c r="T33" s="90">
        <f t="shared" si="5"/>
        <v>93</v>
      </c>
      <c r="V33" s="89">
        <v>79</v>
      </c>
      <c r="W33" s="89">
        <v>42</v>
      </c>
      <c r="X33" s="90">
        <f t="shared" si="6"/>
        <v>37</v>
      </c>
      <c r="Z33" s="89">
        <v>30</v>
      </c>
      <c r="AA33" s="89">
        <v>17</v>
      </c>
      <c r="AB33" s="90">
        <f t="shared" si="7"/>
        <v>13</v>
      </c>
    </row>
    <row r="34" spans="1:28" x14ac:dyDescent="0.2">
      <c r="A34" s="19" t="s">
        <v>44</v>
      </c>
      <c r="B34" s="89">
        <f t="shared" si="0"/>
        <v>129</v>
      </c>
      <c r="C34" s="89">
        <f t="shared" si="0"/>
        <v>34</v>
      </c>
      <c r="D34" s="89">
        <f t="shared" si="1"/>
        <v>95</v>
      </c>
      <c r="F34" s="89">
        <v>-11</v>
      </c>
      <c r="G34" s="89">
        <v>-4</v>
      </c>
      <c r="H34" s="90">
        <f t="shared" si="2"/>
        <v>-7</v>
      </c>
      <c r="J34" s="89">
        <v>1</v>
      </c>
      <c r="K34" s="89">
        <v>-2</v>
      </c>
      <c r="L34" s="90">
        <f t="shared" si="3"/>
        <v>3</v>
      </c>
      <c r="N34" s="89">
        <v>-2</v>
      </c>
      <c r="O34" s="89">
        <v>-2</v>
      </c>
      <c r="P34" s="90">
        <f t="shared" si="4"/>
        <v>0</v>
      </c>
      <c r="R34" s="89">
        <v>105</v>
      </c>
      <c r="S34" s="89">
        <v>36</v>
      </c>
      <c r="T34" s="90">
        <f t="shared" si="5"/>
        <v>69</v>
      </c>
      <c r="V34" s="89">
        <v>28</v>
      </c>
      <c r="W34" s="89">
        <v>7</v>
      </c>
      <c r="X34" s="90">
        <f t="shared" si="6"/>
        <v>21</v>
      </c>
      <c r="Z34" s="89">
        <v>8</v>
      </c>
      <c r="AA34" s="89">
        <v>-1</v>
      </c>
      <c r="AB34" s="90">
        <f t="shared" si="7"/>
        <v>9</v>
      </c>
    </row>
    <row r="35" spans="1:28" x14ac:dyDescent="0.2">
      <c r="A35" s="19" t="s">
        <v>45</v>
      </c>
      <c r="B35" s="89">
        <f t="shared" si="0"/>
        <v>11</v>
      </c>
      <c r="C35" s="89">
        <f t="shared" si="0"/>
        <v>-13</v>
      </c>
      <c r="D35" s="89">
        <f t="shared" si="1"/>
        <v>24</v>
      </c>
      <c r="F35" s="89">
        <v>-24</v>
      </c>
      <c r="G35" s="89">
        <v>-2</v>
      </c>
      <c r="H35" s="90">
        <f t="shared" si="2"/>
        <v>-22</v>
      </c>
      <c r="J35" s="89">
        <v>-5</v>
      </c>
      <c r="K35" s="89">
        <v>12</v>
      </c>
      <c r="L35" s="90">
        <f t="shared" si="3"/>
        <v>-17</v>
      </c>
      <c r="N35" s="89">
        <v>-67</v>
      </c>
      <c r="O35" s="89">
        <v>-37</v>
      </c>
      <c r="P35" s="90">
        <f t="shared" si="4"/>
        <v>-30</v>
      </c>
      <c r="R35" s="89">
        <v>78</v>
      </c>
      <c r="S35" s="89">
        <v>13</v>
      </c>
      <c r="T35" s="90">
        <f t="shared" si="5"/>
        <v>65</v>
      </c>
      <c r="V35" s="89">
        <v>-4</v>
      </c>
      <c r="W35" s="89">
        <v>-12</v>
      </c>
      <c r="X35" s="90">
        <f t="shared" si="6"/>
        <v>8</v>
      </c>
      <c r="Z35" s="89">
        <v>33</v>
      </c>
      <c r="AA35" s="89">
        <v>13</v>
      </c>
      <c r="AB35" s="90">
        <f t="shared" si="7"/>
        <v>20</v>
      </c>
    </row>
    <row r="36" spans="1:28" x14ac:dyDescent="0.2">
      <c r="A36" s="19" t="s">
        <v>46</v>
      </c>
      <c r="B36" s="89">
        <f t="shared" si="0"/>
        <v>229</v>
      </c>
      <c r="C36" s="89">
        <f t="shared" si="0"/>
        <v>158</v>
      </c>
      <c r="D36" s="89">
        <f t="shared" si="1"/>
        <v>71</v>
      </c>
      <c r="F36" s="89">
        <v>-24</v>
      </c>
      <c r="G36" s="89">
        <v>-3</v>
      </c>
      <c r="H36" s="90">
        <f t="shared" si="2"/>
        <v>-21</v>
      </c>
      <c r="J36" s="89">
        <v>55</v>
      </c>
      <c r="K36" s="89">
        <v>38</v>
      </c>
      <c r="L36" s="90">
        <f t="shared" si="3"/>
        <v>17</v>
      </c>
      <c r="N36" s="89">
        <v>32</v>
      </c>
      <c r="O36" s="89">
        <v>36</v>
      </c>
      <c r="P36" s="90">
        <f t="shared" si="4"/>
        <v>-4</v>
      </c>
      <c r="R36" s="89">
        <v>97</v>
      </c>
      <c r="S36" s="89">
        <v>55</v>
      </c>
      <c r="T36" s="90">
        <f t="shared" si="5"/>
        <v>42</v>
      </c>
      <c r="V36" s="89">
        <v>60</v>
      </c>
      <c r="W36" s="89">
        <v>25</v>
      </c>
      <c r="X36" s="90">
        <f t="shared" si="6"/>
        <v>35</v>
      </c>
      <c r="Z36" s="89">
        <v>9</v>
      </c>
      <c r="AA36" s="89">
        <v>7</v>
      </c>
      <c r="AB36" s="90">
        <f t="shared" si="7"/>
        <v>2</v>
      </c>
    </row>
    <row r="37" spans="1:28" ht="13.5" thickBot="1" x14ac:dyDescent="0.25">
      <c r="A37" s="19" t="s">
        <v>47</v>
      </c>
      <c r="B37" s="89">
        <f t="shared" si="0"/>
        <v>64</v>
      </c>
      <c r="C37" s="89">
        <f t="shared" si="0"/>
        <v>42</v>
      </c>
      <c r="D37" s="89">
        <f t="shared" si="1"/>
        <v>22</v>
      </c>
      <c r="F37" s="89">
        <v>-2</v>
      </c>
      <c r="G37" s="89">
        <v>2</v>
      </c>
      <c r="H37" s="90">
        <f t="shared" si="2"/>
        <v>-4</v>
      </c>
      <c r="J37" s="89">
        <v>0</v>
      </c>
      <c r="K37" s="89">
        <v>1</v>
      </c>
      <c r="L37" s="90">
        <f t="shared" si="3"/>
        <v>-1</v>
      </c>
      <c r="N37" s="89">
        <v>19</v>
      </c>
      <c r="O37" s="89">
        <v>12</v>
      </c>
      <c r="P37" s="90">
        <f t="shared" si="4"/>
        <v>7</v>
      </c>
      <c r="R37" s="89">
        <v>23</v>
      </c>
      <c r="S37" s="89">
        <v>15</v>
      </c>
      <c r="T37" s="90">
        <f t="shared" si="5"/>
        <v>8</v>
      </c>
      <c r="V37" s="89">
        <v>22</v>
      </c>
      <c r="W37" s="89">
        <v>11</v>
      </c>
      <c r="X37" s="90">
        <f t="shared" si="6"/>
        <v>11</v>
      </c>
      <c r="Z37" s="89">
        <v>2</v>
      </c>
      <c r="AA37" s="89">
        <v>1</v>
      </c>
      <c r="AB37" s="90">
        <f t="shared" si="7"/>
        <v>1</v>
      </c>
    </row>
    <row r="38" spans="1:28" ht="15" customHeight="1" x14ac:dyDescent="0.2">
      <c r="A38" s="132" t="s">
        <v>242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7">
    <cfRule type="cellIs" dxfId="145" priority="20" operator="equal">
      <formula>0</formula>
    </cfRule>
  </conditionalFormatting>
  <hyperlinks>
    <hyperlink ref="AC2" location="Contenido!A1" display="Contenido" xr:uid="{00000000-0004-0000-1A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 tint="0.59999389629810485"/>
    <pageSetUpPr fitToPage="1"/>
  </sheetPr>
  <dimension ref="A1:AC7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188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183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116">
        <f>+'19'!B9/'20'!B45*100</f>
        <v>1.98072101458095</v>
      </c>
      <c r="C9" s="116">
        <f>+'19'!C9/'20'!C45*100</f>
        <v>2.1004824027022475</v>
      </c>
      <c r="D9" s="116">
        <f>+'19'!D9/'20'!D45*100</f>
        <v>1.8649714701489679</v>
      </c>
      <c r="E9" s="96"/>
      <c r="F9" s="116">
        <f>+'19'!F9/'20'!F45*100</f>
        <v>0.85293818107750274</v>
      </c>
      <c r="G9" s="116">
        <f>+'19'!G9/'20'!G45*100</f>
        <v>1.1836559573984808</v>
      </c>
      <c r="H9" s="116">
        <f>+'19'!H9/'20'!H45*100</f>
        <v>0.51632459092193472</v>
      </c>
      <c r="I9" s="96"/>
      <c r="J9" s="116">
        <f>+'19'!J9/'20'!J45*100</f>
        <v>0.640742656054892</v>
      </c>
      <c r="K9" s="116">
        <f>+'19'!K9/'20'!K45*100</f>
        <v>0.92008607256807895</v>
      </c>
      <c r="L9" s="116">
        <f>+'19'!L9/'20'!L45*100</f>
        <v>0.35004632966127869</v>
      </c>
      <c r="M9" s="96"/>
      <c r="N9" s="116">
        <f>+'19'!N9/'20'!N45*100</f>
        <v>0.25300614832145385</v>
      </c>
      <c r="O9" s="116">
        <f>+'19'!O9/'20'!O45*100</f>
        <v>0.46440889709676547</v>
      </c>
      <c r="P9" s="116">
        <f>+'19'!P9/'20'!P45*100</f>
        <v>4.0877503747104513E-2</v>
      </c>
      <c r="Q9" s="96"/>
      <c r="R9" s="116">
        <f>+'19'!R9/'20'!R45*100</f>
        <v>5.5214062331500049</v>
      </c>
      <c r="S9" s="116">
        <f>+'19'!S9/'20'!S45*100</f>
        <v>5.3434348502333053</v>
      </c>
      <c r="T9" s="116">
        <f>+'19'!T9/'20'!T45*100</f>
        <v>5.6841380892304167</v>
      </c>
      <c r="U9" s="96"/>
      <c r="V9" s="116">
        <f>+'19'!V9/'20'!V45*100</f>
        <v>2.160448993067019</v>
      </c>
      <c r="W9" s="116">
        <f>+'19'!W9/'20'!W45*100</f>
        <v>2.3445068785119165</v>
      </c>
      <c r="X9" s="116">
        <f>+'19'!X9/'20'!X45*100</f>
        <v>1.9925248749936866</v>
      </c>
      <c r="Y9" s="96"/>
      <c r="Z9" s="116">
        <f>+'19'!Z9/'20'!Z45*100</f>
        <v>2.6088671894264439</v>
      </c>
      <c r="AA9" s="116">
        <f>+'19'!AA9/'20'!AA45*100</f>
        <v>2.7869940278699401</v>
      </c>
      <c r="AB9" s="116">
        <f>+'19'!AB9/'20'!AB45*100</f>
        <v>2.4655095683133066</v>
      </c>
      <c r="AC9" s="44"/>
    </row>
    <row r="10" spans="1:29" x14ac:dyDescent="0.2">
      <c r="A10" s="21"/>
      <c r="E10" s="90"/>
      <c r="I10" s="90"/>
      <c r="M10" s="90"/>
      <c r="Q10" s="90"/>
      <c r="U10" s="90"/>
      <c r="Y10" s="90"/>
    </row>
    <row r="11" spans="1:29" x14ac:dyDescent="0.2">
      <c r="A11" s="19" t="s">
        <v>27</v>
      </c>
      <c r="B11" s="117">
        <f>+'19'!B11/'20'!B47*100</f>
        <v>1.833956105312889</v>
      </c>
      <c r="C11" s="117">
        <f>+'19'!C11/'20'!C47*100</f>
        <v>1.9796910999232018</v>
      </c>
      <c r="D11" s="117">
        <f>+'19'!D11/'20'!D47*100</f>
        <v>1.6862677274299551</v>
      </c>
      <c r="E11" s="90"/>
      <c r="F11" s="117">
        <f>+'19'!F11/'20'!F47*100</f>
        <v>2.2907300363947765</v>
      </c>
      <c r="G11" s="117">
        <f>+'19'!G11/'20'!G47*100</f>
        <v>3.1892572387746538</v>
      </c>
      <c r="H11" s="117">
        <f>+'19'!H11/'20'!H47*100</f>
        <v>1.3548951048951048</v>
      </c>
      <c r="I11" s="90"/>
      <c r="J11" s="117">
        <f>+'19'!J11/'20'!J47*100</f>
        <v>0.10909884355225835</v>
      </c>
      <c r="K11" s="117">
        <f>+'19'!K11/'20'!K47*100</f>
        <v>0.38626609442060084</v>
      </c>
      <c r="L11" s="117">
        <f>+'19'!L11/'20'!L47*100</f>
        <v>-0.17754105636928538</v>
      </c>
      <c r="M11" s="90"/>
      <c r="N11" s="117">
        <f>+'19'!N11/'20'!N47*100</f>
        <v>0.26442307692307693</v>
      </c>
      <c r="O11" s="117">
        <f>+'19'!O11/'20'!O47*100</f>
        <v>9.5011876484560567E-2</v>
      </c>
      <c r="P11" s="117">
        <f>+'19'!P11/'20'!P47*100</f>
        <v>0.43795620437956206</v>
      </c>
      <c r="Q11" s="90"/>
      <c r="R11" s="117">
        <f>+'19'!R11/'20'!R47*100</f>
        <v>4.3144341540546645</v>
      </c>
      <c r="S11" s="117">
        <f>+'19'!S11/'20'!S47*100</f>
        <v>3.4575662325999104</v>
      </c>
      <c r="T11" s="117">
        <f>+'19'!T11/'20'!T47*100</f>
        <v>5.1818181818181817</v>
      </c>
      <c r="U11" s="90"/>
      <c r="V11" s="117">
        <f>+'19'!V11/'20'!V47*100</f>
        <v>2.0268731496242314</v>
      </c>
      <c r="W11" s="117">
        <f>+'19'!W11/'20'!W47*100</f>
        <v>2.7522935779816518</v>
      </c>
      <c r="X11" s="117">
        <f>+'19'!X11/'20'!X47*100</f>
        <v>1.3116236996834012</v>
      </c>
      <c r="Y11" s="90"/>
      <c r="Z11" s="117">
        <f>+'19'!Z11/'20'!Z47*100</f>
        <v>2.2835394862036158</v>
      </c>
      <c r="AA11" s="117">
        <f>+'19'!AA11/'20'!AA47*100</f>
        <v>1.6194331983805668</v>
      </c>
      <c r="AB11" s="117">
        <f>+'19'!AB11/'20'!AB47*100</f>
        <v>2.8725314183123878</v>
      </c>
    </row>
    <row r="12" spans="1:29" x14ac:dyDescent="0.2">
      <c r="A12" s="19" t="s">
        <v>33</v>
      </c>
      <c r="B12" s="117">
        <f>+'19'!B12/'20'!B48*100</f>
        <v>0.26963797137079187</v>
      </c>
      <c r="C12" s="117">
        <f>+'19'!C12/'20'!C48*100</f>
        <v>0.2070063694267516</v>
      </c>
      <c r="D12" s="117">
        <f>+'19'!D12/'20'!D48*100</f>
        <v>0.33177976143455251</v>
      </c>
      <c r="E12" s="90"/>
      <c r="F12" s="117">
        <f>+'19'!F12/'20'!F48*100</f>
        <v>-8.0240722166499495E-2</v>
      </c>
      <c r="G12" s="117">
        <f>+'19'!G12/'20'!G48*100</f>
        <v>-0.55226824457593693</v>
      </c>
      <c r="H12" s="117">
        <f>+'19'!H12/'20'!H48*100</f>
        <v>0.40816326530612246</v>
      </c>
      <c r="I12" s="90"/>
      <c r="J12" s="117">
        <f>+'19'!J12/'20'!J48*100</f>
        <v>0.36122817579771221</v>
      </c>
      <c r="K12" s="117">
        <f>+'19'!K12/'20'!K48*100</f>
        <v>0.58777429467084641</v>
      </c>
      <c r="L12" s="117">
        <f>+'19'!L12/'20'!L48*100</f>
        <v>0.12340600575894693</v>
      </c>
      <c r="M12" s="90"/>
      <c r="N12" s="117">
        <f>+'19'!N12/'20'!N48*100</f>
        <v>-1.0750329091706889</v>
      </c>
      <c r="O12" s="117">
        <f>+'19'!O12/'20'!O48*100</f>
        <v>-0.9016745384285102</v>
      </c>
      <c r="P12" s="117">
        <f>+'19'!P12/'20'!P48*100</f>
        <v>-1.2561686855091969</v>
      </c>
      <c r="Q12" s="90"/>
      <c r="R12" s="117">
        <f>+'19'!R12/'20'!R48*100</f>
        <v>2.1548284118116521</v>
      </c>
      <c r="S12" s="117">
        <f>+'19'!S12/'20'!S48*100</f>
        <v>2.1048287247214197</v>
      </c>
      <c r="T12" s="117">
        <f>+'19'!T12/'20'!T48*100</f>
        <v>2.2016222479721899</v>
      </c>
      <c r="U12" s="90"/>
      <c r="V12" s="117">
        <f>+'19'!V12/'20'!V48*100</f>
        <v>-0.69182389937106925</v>
      </c>
      <c r="W12" s="117">
        <f>+'19'!W12/'20'!W48*100</f>
        <v>-0.85506626763574189</v>
      </c>
      <c r="X12" s="117">
        <f>+'19'!X12/'20'!X48*100</f>
        <v>-0.53475935828876997</v>
      </c>
      <c r="Y12" s="90"/>
      <c r="Z12" s="117">
        <f>+'19'!Z12/'20'!Z48*100</f>
        <v>3.0735455543358947</v>
      </c>
      <c r="AA12" s="117">
        <f>+'19'!AA12/'20'!AA48*100</f>
        <v>3.9267015706806281</v>
      </c>
      <c r="AB12" s="117">
        <f>+'19'!AB12/'20'!AB48*100</f>
        <v>2.4574669187145557</v>
      </c>
    </row>
    <row r="13" spans="1:29" x14ac:dyDescent="0.2">
      <c r="A13" s="19" t="s">
        <v>19</v>
      </c>
      <c r="B13" s="117">
        <f>+'19'!B13/'20'!B49*100</f>
        <v>0.95204513399153745</v>
      </c>
      <c r="C13" s="117">
        <f>+'19'!C13/'20'!C49*100</f>
        <v>0.85035777247744471</v>
      </c>
      <c r="D13" s="117">
        <f>+'19'!D13/'20'!D49*100</f>
        <v>1.0480948182975804</v>
      </c>
      <c r="E13" s="90"/>
      <c r="F13" s="117">
        <f>+'19'!F13/'20'!F49*100</f>
        <v>1.4208721215090643</v>
      </c>
      <c r="G13" s="117">
        <f>+'19'!G13/'20'!G49*100</f>
        <v>2.7671755725190841</v>
      </c>
      <c r="H13" s="117">
        <f>+'19'!H13/'20'!H49*100</f>
        <v>0</v>
      </c>
      <c r="I13" s="90"/>
      <c r="J13" s="117">
        <f>+'19'!J13/'20'!J49*100</f>
        <v>-1.1574074074074074</v>
      </c>
      <c r="K13" s="117">
        <f>+'19'!K13/'20'!K49*100</f>
        <v>-1.9736842105263157</v>
      </c>
      <c r="L13" s="117">
        <f>+'19'!L13/'20'!L49*100</f>
        <v>-0.31380753138075312</v>
      </c>
      <c r="M13" s="90"/>
      <c r="N13" s="117">
        <f>+'19'!N13/'20'!N49*100</f>
        <v>-0.19078768056691198</v>
      </c>
      <c r="O13" s="117">
        <f>+'19'!O13/'20'!O49*100</f>
        <v>0.22371364653243847</v>
      </c>
      <c r="P13" s="117">
        <f>+'19'!P13/'20'!P49*100</f>
        <v>-0.58479532163742687</v>
      </c>
      <c r="Q13" s="90"/>
      <c r="R13" s="117">
        <f>+'19'!R13/'20'!R49*100</f>
        <v>4.8859060402684564</v>
      </c>
      <c r="S13" s="117">
        <f>+'19'!S13/'20'!S49*100</f>
        <v>3.2871972318339098</v>
      </c>
      <c r="T13" s="117">
        <f>+'19'!T13/'20'!T49*100</f>
        <v>6.2782521346057258</v>
      </c>
      <c r="U13" s="90"/>
      <c r="V13" s="117">
        <f>+'19'!V13/'20'!V49*100</f>
        <v>0.50505050505050508</v>
      </c>
      <c r="W13" s="117">
        <f>+'19'!W13/'20'!W49*100</f>
        <v>0.29904306220095694</v>
      </c>
      <c r="X13" s="117">
        <f>+'19'!X13/'20'!X49*100</f>
        <v>0.68710359408033828</v>
      </c>
      <c r="Y13" s="90"/>
      <c r="Z13" s="117">
        <f>+'19'!Z13/'20'!Z49*100</f>
        <v>-1.83982683982684</v>
      </c>
      <c r="AA13" s="117">
        <f>+'19'!AA13/'20'!AA49*100</f>
        <v>-0.79575596816976124</v>
      </c>
      <c r="AB13" s="117">
        <f>+'19'!AB13/'20'!AB49*100</f>
        <v>-2.5594149908592323</v>
      </c>
    </row>
    <row r="14" spans="1:29" x14ac:dyDescent="0.2">
      <c r="A14" s="19" t="s">
        <v>34</v>
      </c>
      <c r="B14" s="117">
        <f>+'19'!B14/'20'!B50*100</f>
        <v>1.678968906566719</v>
      </c>
      <c r="C14" s="117">
        <f>+'19'!C14/'20'!C50*100</f>
        <v>1.4681764935572041</v>
      </c>
      <c r="D14" s="117">
        <f>+'19'!D14/'20'!D50*100</f>
        <v>1.881277169839604</v>
      </c>
      <c r="E14" s="90"/>
      <c r="F14" s="117">
        <f>+'19'!F14/'20'!F50*100</f>
        <v>0.36379199657607536</v>
      </c>
      <c r="G14" s="117">
        <f>+'19'!G14/'20'!G50*100</f>
        <v>-0.20678246484698098</v>
      </c>
      <c r="H14" s="117">
        <f>+'19'!H14/'20'!H50*100</f>
        <v>0.97560975609756095</v>
      </c>
      <c r="I14" s="90"/>
      <c r="J14" s="117">
        <f>+'19'!J14/'20'!J50*100</f>
        <v>0.42245021122510562</v>
      </c>
      <c r="K14" s="117">
        <f>+'19'!K14/'20'!K50*100</f>
        <v>0.79808459696727851</v>
      </c>
      <c r="L14" s="117">
        <f>+'19'!L14/'20'!L50*100</f>
        <v>4.0567951318458417E-2</v>
      </c>
      <c r="M14" s="90"/>
      <c r="N14" s="117">
        <f>+'19'!N14/'20'!N50*100</f>
        <v>0.44672771945499218</v>
      </c>
      <c r="O14" s="117">
        <f>+'19'!O14/'20'!O50*100</f>
        <v>0.48586572438162545</v>
      </c>
      <c r="P14" s="117">
        <f>+'19'!P14/'20'!P50*100</f>
        <v>0.40668775417984637</v>
      </c>
      <c r="Q14" s="90"/>
      <c r="R14" s="117">
        <f>+'19'!R14/'20'!R50*100</f>
        <v>5.0811022083251904</v>
      </c>
      <c r="S14" s="117">
        <f>+'19'!S14/'20'!S50*100</f>
        <v>4.7165908150599911</v>
      </c>
      <c r="T14" s="117">
        <f>+'19'!T14/'20'!T50*100</f>
        <v>5.4074074074074074</v>
      </c>
      <c r="U14" s="90"/>
      <c r="V14" s="117">
        <f>+'19'!V14/'20'!V50*100</f>
        <v>1.7148760330578512</v>
      </c>
      <c r="W14" s="117">
        <f>+'19'!W14/'20'!W50*100</f>
        <v>1.1821366024518389</v>
      </c>
      <c r="X14" s="117">
        <f>+'19'!X14/'20'!X50*100</f>
        <v>2.1909233176838812</v>
      </c>
      <c r="Y14" s="90"/>
      <c r="Z14" s="117">
        <f>+'19'!Z14/'20'!Z50*100</f>
        <v>1.836636056065732</v>
      </c>
      <c r="AA14" s="117">
        <f>+'19'!AA14/'20'!AA50*100</f>
        <v>2.2925764192139741</v>
      </c>
      <c r="AB14" s="117">
        <f>+'19'!AB14/'20'!AB50*100</f>
        <v>1.4744145706851692</v>
      </c>
    </row>
    <row r="15" spans="1:29" x14ac:dyDescent="0.2">
      <c r="A15" s="19" t="s">
        <v>35</v>
      </c>
      <c r="B15" s="117">
        <f>+'19'!B15/'20'!B51*100</f>
        <v>3.5042081101759757</v>
      </c>
      <c r="C15" s="117">
        <f>+'19'!C15/'20'!C51*100</f>
        <v>4.4511278195488728</v>
      </c>
      <c r="D15" s="117">
        <f>+'19'!D15/'20'!D51*100</f>
        <v>2.5233644859813085</v>
      </c>
      <c r="E15" s="91"/>
      <c r="F15" s="117">
        <f>+'19'!F15/'20'!F51*100</f>
        <v>2.5423728813559325</v>
      </c>
      <c r="G15" s="117">
        <f>+'19'!G15/'20'!G51*100</f>
        <v>2.622950819672131</v>
      </c>
      <c r="H15" s="117">
        <f>+'19'!H15/'20'!H51*100</f>
        <v>2.4561403508771931</v>
      </c>
      <c r="I15" s="91"/>
      <c r="J15" s="117">
        <f>+'19'!J15/'20'!J51*100</f>
        <v>0.70671378091872794</v>
      </c>
      <c r="K15" s="117">
        <f>+'19'!K15/'20'!K51*100</f>
        <v>0.67796610169491522</v>
      </c>
      <c r="L15" s="117">
        <f>+'19'!L15/'20'!L51*100</f>
        <v>0.73800738007380073</v>
      </c>
      <c r="M15" s="90"/>
      <c r="N15" s="117">
        <f>+'19'!N15/'20'!N51*100</f>
        <v>0.51903114186851207</v>
      </c>
      <c r="O15" s="117">
        <f>+'19'!O15/'20'!O51*100</f>
        <v>1.3513513513513513</v>
      </c>
      <c r="P15" s="117">
        <f>+'19'!P15/'20'!P51*100</f>
        <v>-0.3546099290780142</v>
      </c>
      <c r="Q15" s="90"/>
      <c r="R15" s="117">
        <f>+'19'!R15/'20'!R51*100</f>
        <v>8.5043988269794717</v>
      </c>
      <c r="S15" s="117">
        <f>+'19'!S15/'20'!S51*100</f>
        <v>11.046511627906977</v>
      </c>
      <c r="T15" s="117">
        <f>+'19'!T15/'20'!T51*100</f>
        <v>5.9171597633136095</v>
      </c>
      <c r="U15" s="90"/>
      <c r="V15" s="117">
        <f>+'19'!V15/'20'!V51*100</f>
        <v>4.5714285714285712</v>
      </c>
      <c r="W15" s="117">
        <f>+'19'!W15/'20'!W51*100</f>
        <v>6.0457516339869279</v>
      </c>
      <c r="X15" s="117">
        <f>+'19'!X15/'20'!X51*100</f>
        <v>3.0995106035889073</v>
      </c>
      <c r="Y15" s="90"/>
      <c r="Z15" s="117">
        <f>+'19'!Z15/'20'!Z51*100</f>
        <v>2.7196652719665275</v>
      </c>
      <c r="AA15" s="117">
        <f>+'19'!AA15/'20'!AA51*100</f>
        <v>3.0042918454935621</v>
      </c>
      <c r="AB15" s="117">
        <f>+'19'!AB15/'20'!AB51*100</f>
        <v>2.4489795918367347</v>
      </c>
    </row>
    <row r="16" spans="1:29" x14ac:dyDescent="0.2">
      <c r="A16" s="19" t="s">
        <v>36</v>
      </c>
      <c r="B16" s="117">
        <f>+'19'!B16/'20'!B52*100</f>
        <v>2.5018811136192625</v>
      </c>
      <c r="C16" s="117">
        <f>+'19'!C16/'20'!C52*100</f>
        <v>3.2985226693835967</v>
      </c>
      <c r="D16" s="117">
        <f>+'19'!D16/'20'!D52*100</f>
        <v>1.7292490118577075</v>
      </c>
      <c r="E16" s="91"/>
      <c r="F16" s="117">
        <f>+'19'!F16/'20'!F52*100</f>
        <v>1.4296187683284456</v>
      </c>
      <c r="G16" s="117">
        <f>+'19'!G16/'20'!G52*100</f>
        <v>3.323485967503693</v>
      </c>
      <c r="H16" s="117">
        <f>+'19'!H16/'20'!H52*100</f>
        <v>-0.43668122270742354</v>
      </c>
      <c r="I16" s="91"/>
      <c r="J16" s="117">
        <f>+'19'!J16/'20'!J52*100</f>
        <v>1.1697860962566844</v>
      </c>
      <c r="K16" s="117">
        <f>+'19'!K16/'20'!K52*100</f>
        <v>1.9455252918287937</v>
      </c>
      <c r="L16" s="117">
        <f>+'19'!L16/'20'!L52*100</f>
        <v>0.34482758620689657</v>
      </c>
      <c r="M16" s="91"/>
      <c r="N16" s="117">
        <f>+'19'!N16/'20'!N52*100</f>
        <v>0.42417815482502658</v>
      </c>
      <c r="O16" s="117">
        <f>+'19'!O16/'20'!O52*100</f>
        <v>1.0676156583629894</v>
      </c>
      <c r="P16" s="117">
        <f>+'19'!P16/'20'!P52*100</f>
        <v>-0.21067415730337077</v>
      </c>
      <c r="Q16" s="91"/>
      <c r="R16" s="117">
        <f>+'19'!R16/'20'!R52*100</f>
        <v>4.199940845903579</v>
      </c>
      <c r="S16" s="117">
        <f>+'19'!S16/'20'!S52*100</f>
        <v>4.621072088724584</v>
      </c>
      <c r="T16" s="117">
        <f>+'19'!T16/'20'!T52*100</f>
        <v>3.8111490329920366</v>
      </c>
      <c r="U16" s="91"/>
      <c r="V16" s="117">
        <f>+'19'!V16/'20'!V52*100</f>
        <v>3.2487623762376239</v>
      </c>
      <c r="W16" s="117">
        <f>+'19'!W16/'20'!W52*100</f>
        <v>3.5828534868841975</v>
      </c>
      <c r="X16" s="117">
        <f>+'19'!X16/'20'!X52*100</f>
        <v>2.9358897543439184</v>
      </c>
      <c r="Y16" s="91"/>
      <c r="Z16" s="117">
        <f>+'19'!Z16/'20'!Z52*100</f>
        <v>8.3969465648854964</v>
      </c>
      <c r="AA16" s="117">
        <f>+'19'!AA16/'20'!AA52*100</f>
        <v>10.41095890410959</v>
      </c>
      <c r="AB16" s="117">
        <f>+'19'!AB16/'20'!AB52*100</f>
        <v>6.6508313539192399</v>
      </c>
    </row>
    <row r="17" spans="1:28" s="1" customFormat="1" x14ac:dyDescent="0.2">
      <c r="A17" s="19" t="s">
        <v>53</v>
      </c>
      <c r="B17" s="117">
        <f>+'19'!B17/'20'!B53*100</f>
        <v>3.877221324717286</v>
      </c>
      <c r="C17" s="117">
        <f>+'19'!C17/'20'!C53*100</f>
        <v>4.4636908727514992</v>
      </c>
      <c r="D17" s="117">
        <f>+'19'!D17/'20'!D53*100</f>
        <v>3.3249686323713923</v>
      </c>
      <c r="E17" s="91"/>
      <c r="F17" s="117">
        <f>+'19'!F17/'20'!F53*100</f>
        <v>1.1583011583011582</v>
      </c>
      <c r="G17" s="117">
        <f>+'19'!G17/'20'!G53*100</f>
        <v>1.1764705882352942</v>
      </c>
      <c r="H17" s="117">
        <f>+'19'!H17/'20'!H53*100</f>
        <v>1.1406844106463878</v>
      </c>
      <c r="I17" s="91"/>
      <c r="J17" s="117">
        <f>+'19'!J17/'20'!J53*100</f>
        <v>1.1741682974559686</v>
      </c>
      <c r="K17" s="117">
        <f>+'19'!K17/'20'!K53*100</f>
        <v>0.67567567567567566</v>
      </c>
      <c r="L17" s="117">
        <f>+'19'!L17/'20'!L53*100</f>
        <v>1.8604651162790697</v>
      </c>
      <c r="M17" s="91"/>
      <c r="N17" s="117">
        <f>+'19'!N17/'20'!N53*100</f>
        <v>0.93109869646182497</v>
      </c>
      <c r="O17" s="117">
        <f>+'19'!O17/'20'!O53*100</f>
        <v>0</v>
      </c>
      <c r="P17" s="117">
        <f>+'19'!P17/'20'!P53*100</f>
        <v>1.8726591760299627</v>
      </c>
      <c r="Q17" s="91"/>
      <c r="R17" s="117">
        <f>+'19'!R17/'20'!R53*100</f>
        <v>10.276073619631902</v>
      </c>
      <c r="S17" s="117">
        <f>+'19'!S17/'20'!S53*100</f>
        <v>13.402061855670103</v>
      </c>
      <c r="T17" s="117">
        <f>+'19'!T17/'20'!T53*100</f>
        <v>7.7562326869806091</v>
      </c>
      <c r="U17" s="91"/>
      <c r="V17" s="117">
        <f>+'19'!V17/'20'!V53*100</f>
        <v>5.4054054054054053</v>
      </c>
      <c r="W17" s="117">
        <f>+'19'!W17/'20'!W53*100</f>
        <v>8.3623693379790947</v>
      </c>
      <c r="X17" s="117">
        <f>+'19'!X17/'20'!X53*100</f>
        <v>2.9239766081871341</v>
      </c>
      <c r="Y17" s="91"/>
      <c r="Z17" s="117">
        <f>+'19'!Z17/'20'!Z53*100</f>
        <v>0.80645161290322576</v>
      </c>
      <c r="AA17" s="117">
        <f>+'19'!AA17/'20'!AA53*100</f>
        <v>-0.98039215686274506</v>
      </c>
      <c r="AB17" s="117">
        <f>+'19'!AB17/'20'!AB53*100</f>
        <v>2.054794520547945</v>
      </c>
    </row>
    <row r="18" spans="1:28" s="1" customFormat="1" x14ac:dyDescent="0.2">
      <c r="A18" s="19" t="s">
        <v>28</v>
      </c>
      <c r="B18" s="117">
        <f>+'19'!B18/'20'!B54*100</f>
        <v>2.1561833688699359</v>
      </c>
      <c r="C18" s="117">
        <f>+'19'!C18/'20'!C54*100</f>
        <v>2.2089004104558221</v>
      </c>
      <c r="D18" s="117">
        <f>+'19'!D18/'20'!D54*100</f>
        <v>2.1048200378867605</v>
      </c>
      <c r="E18" s="91"/>
      <c r="F18" s="117">
        <f>+'19'!F18/'20'!F54*100</f>
        <v>1.334591534106228</v>
      </c>
      <c r="G18" s="117">
        <f>+'19'!G18/'20'!G54*100</f>
        <v>1.9019555317439059</v>
      </c>
      <c r="H18" s="117">
        <f>+'19'!H18/'20'!H54*100</f>
        <v>0.75983717774762549</v>
      </c>
      <c r="I18" s="91"/>
      <c r="J18" s="117">
        <f>+'19'!J18/'20'!J54*100</f>
        <v>0.71418761159181432</v>
      </c>
      <c r="K18" s="117">
        <f>+'19'!K18/'20'!K54*100</f>
        <v>1.1872638963842417</v>
      </c>
      <c r="L18" s="117">
        <f>+'19'!L18/'20'!L54*100</f>
        <v>0.22377622377622378</v>
      </c>
      <c r="M18" s="91"/>
      <c r="N18" s="117">
        <f>+'19'!N18/'20'!N54*100</f>
        <v>-0.26143790849673199</v>
      </c>
      <c r="O18" s="117">
        <f>+'19'!O18/'20'!O54*100</f>
        <v>5.8343057176196027E-2</v>
      </c>
      <c r="P18" s="117">
        <f>+'19'!P18/'20'!P54*100</f>
        <v>-0.57853630315302285</v>
      </c>
      <c r="Q18" s="91"/>
      <c r="R18" s="117">
        <f>+'19'!R18/'20'!R54*100</f>
        <v>6.5220320711494404</v>
      </c>
      <c r="S18" s="117">
        <f>+'19'!S18/'20'!S54*100</f>
        <v>5.2661064425770308</v>
      </c>
      <c r="T18" s="117">
        <f>+'19'!T18/'20'!T54*100</f>
        <v>7.6863152427940795</v>
      </c>
      <c r="U18" s="91"/>
      <c r="V18" s="117">
        <f>+'19'!V18/'20'!V54*100</f>
        <v>2.038022813688213</v>
      </c>
      <c r="W18" s="117">
        <f>+'19'!W18/'20'!W54*100</f>
        <v>2.3248507697141063</v>
      </c>
      <c r="X18" s="117">
        <f>+'19'!X18/'20'!X54*100</f>
        <v>1.7688679245283019</v>
      </c>
      <c r="Y18" s="91"/>
      <c r="Z18" s="117">
        <f>+'19'!Z18/'20'!Z54*100</f>
        <v>2.9896907216494846</v>
      </c>
      <c r="AA18" s="117">
        <f>+'19'!AA18/'20'!AA54*100</f>
        <v>3.3482142857142856</v>
      </c>
      <c r="AB18" s="117">
        <f>+'19'!AB18/'20'!AB54*100</f>
        <v>2.6819923371647509</v>
      </c>
    </row>
    <row r="19" spans="1:28" s="1" customFormat="1" x14ac:dyDescent="0.2">
      <c r="A19" s="19" t="s">
        <v>37</v>
      </c>
      <c r="B19" s="117">
        <f>+'19'!B19/'20'!B55*100</f>
        <v>2.3655547991831178</v>
      </c>
      <c r="C19" s="117">
        <f>+'19'!C19/'20'!C55*100</f>
        <v>3.7062301045929966</v>
      </c>
      <c r="D19" s="117">
        <f>+'19'!D19/'20'!D55*100</f>
        <v>1.0303442028985508</v>
      </c>
      <c r="E19" s="90"/>
      <c r="F19" s="117">
        <f>+'19'!F19/'20'!F55*100</f>
        <v>1.3743651030773827</v>
      </c>
      <c r="G19" s="117">
        <f>+'19'!G19/'20'!G55*100</f>
        <v>1.5348288075560803</v>
      </c>
      <c r="H19" s="117">
        <f>+'19'!H19/'20'!H55*100</f>
        <v>1.2099213551119177</v>
      </c>
      <c r="I19" s="90"/>
      <c r="J19" s="117">
        <f>+'19'!J19/'20'!J55*100</f>
        <v>1.6034985422740524</v>
      </c>
      <c r="K19" s="117">
        <f>+'19'!K19/'20'!K55*100</f>
        <v>2.2779043280182232</v>
      </c>
      <c r="L19" s="117">
        <f>+'19'!L19/'20'!L55*100</f>
        <v>0.8960573476702508</v>
      </c>
      <c r="M19" s="90"/>
      <c r="N19" s="117">
        <f>+'19'!N19/'20'!N55*100</f>
        <v>-0.42617960426179602</v>
      </c>
      <c r="O19" s="117">
        <f>+'19'!O19/'20'!O55*100</f>
        <v>0.59808612440191389</v>
      </c>
      <c r="P19" s="117">
        <f>+'19'!P19/'20'!P55*100</f>
        <v>-1.4879107253564787</v>
      </c>
      <c r="Q19" s="90"/>
      <c r="R19" s="117">
        <f>+'19'!R19/'20'!R55*100</f>
        <v>5.8345021037868161</v>
      </c>
      <c r="S19" s="117">
        <f>+'19'!S19/'20'!S55*100</f>
        <v>7.6790830945558737</v>
      </c>
      <c r="T19" s="117">
        <f>+'19'!T19/'20'!T55*100</f>
        <v>4.0659340659340657</v>
      </c>
      <c r="U19" s="90"/>
      <c r="V19" s="117">
        <f>+'19'!V19/'20'!V55*100</f>
        <v>3.0520646319569118</v>
      </c>
      <c r="W19" s="117">
        <f>+'19'!W19/'20'!W55*100</f>
        <v>6.3423645320197046</v>
      </c>
      <c r="X19" s="117">
        <f>+'19'!X19/'20'!X55*100</f>
        <v>-5.8207217694994179E-2</v>
      </c>
      <c r="Y19" s="90"/>
      <c r="Z19" s="117">
        <f>+'19'!Z19/'20'!Z55*100</f>
        <v>3.0349013657056148</v>
      </c>
      <c r="AA19" s="117">
        <f>+'19'!AA19/'20'!AA55*100</f>
        <v>4.2622950819672125</v>
      </c>
      <c r="AB19" s="117">
        <f>+'19'!AB19/'20'!AB55*100</f>
        <v>1.977401129943503</v>
      </c>
    </row>
    <row r="20" spans="1:28" s="1" customFormat="1" x14ac:dyDescent="0.2">
      <c r="A20" s="19" t="s">
        <v>38</v>
      </c>
      <c r="B20" s="117">
        <f>+'19'!B20/'20'!B56*100</f>
        <v>3.0424494132418989</v>
      </c>
      <c r="C20" s="117">
        <f>+'19'!C20/'20'!C56*100</f>
        <v>2.959224069675376</v>
      </c>
      <c r="D20" s="117">
        <f>+'19'!D20/'20'!D56*100</f>
        <v>3.121757993020843</v>
      </c>
      <c r="E20" s="91"/>
      <c r="F20" s="117">
        <f>+'19'!F20/'20'!F56*100</f>
        <v>1.2826718296224588</v>
      </c>
      <c r="G20" s="117">
        <f>+'19'!G20/'20'!G56*100</f>
        <v>0.71701720841300187</v>
      </c>
      <c r="H20" s="117">
        <f>+'19'!H20/'20'!H56*100</f>
        <v>1.8627450980392157</v>
      </c>
      <c r="I20" s="91"/>
      <c r="J20" s="117">
        <f>+'19'!J20/'20'!J56*100</f>
        <v>0.38554216867469876</v>
      </c>
      <c r="K20" s="117">
        <f>+'19'!K20/'20'!K56*100</f>
        <v>0.32802249297094654</v>
      </c>
      <c r="L20" s="117">
        <f>+'19'!L20/'20'!L56*100</f>
        <v>0.4464285714285714</v>
      </c>
      <c r="M20" s="91"/>
      <c r="N20" s="117">
        <f>+'19'!N20/'20'!N56*100</f>
        <v>0.35364526659412404</v>
      </c>
      <c r="O20" s="117">
        <f>+'19'!O20/'20'!O56*100</f>
        <v>0.55126791620727666</v>
      </c>
      <c r="P20" s="117">
        <f>+'19'!P20/'20'!P56*100</f>
        <v>0.1611170784103115</v>
      </c>
      <c r="Q20" s="91"/>
      <c r="R20" s="117">
        <f>+'19'!R20/'20'!R56*100</f>
        <v>8.768971332209107</v>
      </c>
      <c r="S20" s="117">
        <f>+'19'!S20/'20'!S56*100</f>
        <v>10.529045643153527</v>
      </c>
      <c r="T20" s="117">
        <f>+'19'!T20/'20'!T56*100</f>
        <v>7.2424651372019797</v>
      </c>
      <c r="U20" s="91"/>
      <c r="V20" s="117">
        <f>+'19'!V20/'20'!V56*100</f>
        <v>4.1728321988754074</v>
      </c>
      <c r="W20" s="117">
        <f>+'19'!W20/'20'!W56*100</f>
        <v>3.3067973055725659</v>
      </c>
      <c r="X20" s="117">
        <f>+'19'!X20/'20'!X56*100</f>
        <v>4.9828178694158076</v>
      </c>
      <c r="Y20" s="91"/>
      <c r="Z20" s="117">
        <f>+'19'!Z20/'20'!Z56*100</f>
        <v>3.5274815422477444</v>
      </c>
      <c r="AA20" s="117">
        <f>+'19'!AA20/'20'!AA56*100</f>
        <v>1.9880715705765408</v>
      </c>
      <c r="AB20" s="117">
        <f>+'19'!AB20/'20'!AB56*100</f>
        <v>4.6089385474860336</v>
      </c>
    </row>
    <row r="21" spans="1:28" s="1" customFormat="1" x14ac:dyDescent="0.2">
      <c r="A21" s="19" t="s">
        <v>39</v>
      </c>
      <c r="B21" s="117">
        <f>+'19'!B21/'20'!B57*100</f>
        <v>2.8345209817893906</v>
      </c>
      <c r="C21" s="117">
        <f>+'19'!C21/'20'!C57*100</f>
        <v>3.4235409194652755</v>
      </c>
      <c r="D21" s="117">
        <f>+'19'!D21/'20'!D57*100</f>
        <v>2.2783251231527095</v>
      </c>
      <c r="E21" s="91"/>
      <c r="F21" s="117">
        <f>+'19'!F21/'20'!F57*100</f>
        <v>1.0924981791697013</v>
      </c>
      <c r="G21" s="117">
        <f>+'19'!G21/'20'!G57*100</f>
        <v>1.6224188790560472</v>
      </c>
      <c r="H21" s="117">
        <f>+'19'!H21/'20'!H57*100</f>
        <v>0.57553956834532372</v>
      </c>
      <c r="I21" s="91"/>
      <c r="J21" s="117">
        <f>+'19'!J21/'20'!J57*100</f>
        <v>1.7815646785437647</v>
      </c>
      <c r="K21" s="117">
        <f>+'19'!K21/'20'!K57*100</f>
        <v>2.9850746268656714</v>
      </c>
      <c r="L21" s="117">
        <f>+'19'!L21/'20'!L57*100</f>
        <v>0.48309178743961351</v>
      </c>
      <c r="M21" s="91"/>
      <c r="N21" s="117">
        <f>+'19'!N21/'20'!N57*100</f>
        <v>2.5795356835769563</v>
      </c>
      <c r="O21" s="117">
        <f>+'19'!O21/'20'!O57*100</f>
        <v>2.640845070422535</v>
      </c>
      <c r="P21" s="117">
        <f>+'19'!P21/'20'!P57*100</f>
        <v>2.5210084033613445</v>
      </c>
      <c r="Q21" s="91"/>
      <c r="R21" s="117">
        <f>+'19'!R21/'20'!R57*100</f>
        <v>7.7645051194539256</v>
      </c>
      <c r="S21" s="117">
        <f>+'19'!S21/'20'!S57*100</f>
        <v>7.5925925925925926</v>
      </c>
      <c r="T21" s="117">
        <f>+'19'!T21/'20'!T57*100</f>
        <v>7.9113924050632916</v>
      </c>
      <c r="U21" s="91"/>
      <c r="V21" s="117">
        <f>+'19'!V21/'20'!V57*100</f>
        <v>2.1062271062271063</v>
      </c>
      <c r="W21" s="117">
        <f>+'19'!W21/'20'!W57*100</f>
        <v>3.1189083820662766</v>
      </c>
      <c r="X21" s="117">
        <f>+'19'!X21/'20'!X57*100</f>
        <v>1.2089810017271159</v>
      </c>
      <c r="Y21" s="91"/>
      <c r="Z21" s="117">
        <f>+'19'!Z21/'20'!Z57*100</f>
        <v>-1.3392857142857142</v>
      </c>
      <c r="AA21" s="117">
        <f>+'19'!AA21/'20'!AA57*100</f>
        <v>2.0408163265306123</v>
      </c>
      <c r="AB21" s="117">
        <f>+'19'!AB21/'20'!AB57*100</f>
        <v>-3.9682539682539679</v>
      </c>
    </row>
    <row r="22" spans="1:28" s="1" customFormat="1" x14ac:dyDescent="0.2">
      <c r="A22" s="18" t="s">
        <v>20</v>
      </c>
      <c r="B22" s="117">
        <f>+'19'!B22/'20'!B58*100</f>
        <v>2.0578814592250345</v>
      </c>
      <c r="C22" s="117">
        <f>+'19'!C22/'20'!C58*100</f>
        <v>2.4736991754336084</v>
      </c>
      <c r="D22" s="117">
        <f>+'19'!D22/'20'!D58*100</f>
        <v>1.6446252967107493</v>
      </c>
      <c r="E22" s="89"/>
      <c r="F22" s="117">
        <f>+'19'!F22/'20'!F58*100</f>
        <v>0.61321477847616124</v>
      </c>
      <c r="G22" s="117">
        <f>+'19'!G22/'20'!G58*100</f>
        <v>1.1567732115677321</v>
      </c>
      <c r="H22" s="117">
        <f>+'19'!H22/'20'!H58*100</f>
        <v>6.1766522544780732E-2</v>
      </c>
      <c r="I22" s="89"/>
      <c r="J22" s="117">
        <f>+'19'!J22/'20'!J58*100</f>
        <v>1.171875</v>
      </c>
      <c r="K22" s="117">
        <f>+'19'!K22/'20'!K58*100</f>
        <v>1.5721504772599662</v>
      </c>
      <c r="L22" s="117">
        <f>+'19'!L22/'20'!L58*100</f>
        <v>0.74626865671641784</v>
      </c>
      <c r="M22" s="89"/>
      <c r="N22" s="117">
        <f>+'19'!N22/'20'!N58*100</f>
        <v>0.7433792783026173</v>
      </c>
      <c r="O22" s="117">
        <f>+'19'!O22/'20'!O58*100</f>
        <v>1.22737035900583</v>
      </c>
      <c r="P22" s="117">
        <f>+'19'!P22/'20'!P58*100</f>
        <v>0.25015634771732331</v>
      </c>
      <c r="Q22" s="89"/>
      <c r="R22" s="117">
        <f>+'19'!R22/'20'!R58*100</f>
        <v>5.1542095026396222</v>
      </c>
      <c r="S22" s="117">
        <f>+'19'!S22/'20'!S58*100</f>
        <v>5.6341937274493477</v>
      </c>
      <c r="T22" s="117">
        <f>+'19'!T22/'20'!T58*100</f>
        <v>4.6731571627260085</v>
      </c>
      <c r="U22" s="89"/>
      <c r="V22" s="117">
        <f>+'19'!V22/'20'!V58*100</f>
        <v>1.9544968697511069</v>
      </c>
      <c r="W22" s="117">
        <f>+'19'!W22/'20'!W58*100</f>
        <v>2.2065877838183563</v>
      </c>
      <c r="X22" s="117">
        <f>+'19'!X22/'20'!X58*100</f>
        <v>1.7241379310344827</v>
      </c>
      <c r="Y22" s="89"/>
      <c r="Z22" s="117">
        <f>+'19'!Z22/'20'!Z58*100</f>
        <v>3.5365853658536581</v>
      </c>
      <c r="AA22" s="117">
        <f>+'19'!AA22/'20'!AA58*100</f>
        <v>3.8718291054739651</v>
      </c>
      <c r="AB22" s="117">
        <f>+'19'!AB22/'20'!AB58*100</f>
        <v>3.2547699214365879</v>
      </c>
    </row>
    <row r="23" spans="1:28" s="1" customFormat="1" x14ac:dyDescent="0.2">
      <c r="A23" s="19" t="s">
        <v>40</v>
      </c>
      <c r="B23" s="117">
        <f>+'19'!B23/'20'!B59*100</f>
        <v>1.6435045317220545</v>
      </c>
      <c r="C23" s="117">
        <f>+'19'!C23/'20'!C59*100</f>
        <v>1.3608748481166464</v>
      </c>
      <c r="D23" s="117">
        <f>+'19'!D23/'20'!D59*100</f>
        <v>1.9230769230769231</v>
      </c>
      <c r="E23" s="89"/>
      <c r="F23" s="117">
        <f>+'19'!F23/'20'!F59*100</f>
        <v>1.2719563900666264</v>
      </c>
      <c r="G23" s="117">
        <f>+'19'!G23/'20'!G59*100</f>
        <v>1.6646848989298455</v>
      </c>
      <c r="H23" s="117">
        <f>+'19'!H23/'20'!H59*100</f>
        <v>0.86419753086419748</v>
      </c>
      <c r="I23" s="89"/>
      <c r="J23" s="117">
        <f>+'19'!J23/'20'!J59*100</f>
        <v>5.9737156511350059E-2</v>
      </c>
      <c r="K23" s="117">
        <f>+'19'!K23/'20'!K59*100</f>
        <v>1.3398294762484775</v>
      </c>
      <c r="L23" s="117">
        <f>+'19'!L23/'20'!L59*100</f>
        <v>-1.1723329425556859</v>
      </c>
      <c r="M23" s="89"/>
      <c r="N23" s="117">
        <f>+'19'!N23/'20'!N59*100</f>
        <v>0.13351134846461948</v>
      </c>
      <c r="O23" s="117">
        <f>+'19'!O23/'20'!O59*100</f>
        <v>-4.2328042328042326</v>
      </c>
      <c r="P23" s="117">
        <f>+'19'!P23/'20'!P59*100</f>
        <v>4.5822102425876015</v>
      </c>
      <c r="Q23" s="89"/>
      <c r="R23" s="117">
        <f>+'19'!R23/'20'!R59*100</f>
        <v>4.8808832074375363</v>
      </c>
      <c r="S23" s="117">
        <f>+'19'!S23/'20'!S59*100</f>
        <v>5.5813953488372094</v>
      </c>
      <c r="T23" s="117">
        <f>+'19'!T23/'20'!T59*100</f>
        <v>4.1811846689895473</v>
      </c>
      <c r="U23" s="89"/>
      <c r="V23" s="117">
        <f>+'19'!V23/'20'!V59*100</f>
        <v>1.6752577319587629</v>
      </c>
      <c r="W23" s="117">
        <f>+'19'!W23/'20'!W59*100</f>
        <v>1.9659239842726082</v>
      </c>
      <c r="X23" s="117">
        <f>+'19'!X23/'20'!X59*100</f>
        <v>1.394169835234474</v>
      </c>
      <c r="Y23" s="89"/>
      <c r="Z23" s="117">
        <f>+'19'!Z23/'20'!Z59*100</f>
        <v>1.1173184357541899</v>
      </c>
      <c r="AA23" s="117">
        <f>+'19'!AA23/'20'!AA59*100</f>
        <v>0</v>
      </c>
      <c r="AB23" s="117">
        <f>+'19'!AB23/'20'!AB59*100</f>
        <v>1.9047619047619049</v>
      </c>
    </row>
    <row r="24" spans="1:28" s="1" customFormat="1" x14ac:dyDescent="0.2">
      <c r="A24" s="19" t="s">
        <v>21</v>
      </c>
      <c r="B24" s="117">
        <f>+'19'!B24/'20'!B60*100</f>
        <v>1.5665078783437159</v>
      </c>
      <c r="C24" s="117">
        <f>+'19'!C24/'20'!C60*100</f>
        <v>1.1360814502110752</v>
      </c>
      <c r="D24" s="117">
        <f>+'19'!D24/'20'!D60*100</f>
        <v>1.9831730769230769</v>
      </c>
      <c r="E24" s="89"/>
      <c r="F24" s="117">
        <f>+'19'!F24/'20'!F60*100</f>
        <v>1.2594458438287155</v>
      </c>
      <c r="G24" s="117">
        <f>+'19'!G24/'20'!G60*100</f>
        <v>1.084010840108401</v>
      </c>
      <c r="H24" s="117">
        <f>+'19'!H24/'20'!H60*100</f>
        <v>1.431901431901432</v>
      </c>
      <c r="I24" s="89"/>
      <c r="J24" s="117">
        <f>+'19'!J24/'20'!J60*100</f>
        <v>0.80939533407395658</v>
      </c>
      <c r="K24" s="117">
        <f>+'19'!K24/'20'!K60*100</f>
        <v>0.38095238095238093</v>
      </c>
      <c r="L24" s="117">
        <f>+'19'!L24/'20'!L60*100</f>
        <v>1.2377023167248491</v>
      </c>
      <c r="M24" s="89"/>
      <c r="N24" s="117">
        <f>+'19'!N24/'20'!N60*100</f>
        <v>0.22657387926849007</v>
      </c>
      <c r="O24" s="117">
        <f>+'19'!O24/'20'!O60*100</f>
        <v>0.28790786948176583</v>
      </c>
      <c r="P24" s="117">
        <f>+'19'!P24/'20'!P60*100</f>
        <v>0.16377333770062236</v>
      </c>
      <c r="Q24" s="89"/>
      <c r="R24" s="117">
        <f>+'19'!R24/'20'!R60*100</f>
        <v>4.4407396180660808</v>
      </c>
      <c r="S24" s="117">
        <f>+'19'!S24/'20'!S60*100</f>
        <v>3.7847982483578355</v>
      </c>
      <c r="T24" s="117">
        <f>+'19'!T24/'20'!T60*100</f>
        <v>5.0573360776242282</v>
      </c>
      <c r="U24" s="89"/>
      <c r="V24" s="117">
        <f>+'19'!V24/'20'!V60*100</f>
        <v>1.2748344370860927</v>
      </c>
      <c r="W24" s="117">
        <f>+'19'!W24/'20'!W60*100</f>
        <v>0.40969614202799587</v>
      </c>
      <c r="X24" s="117">
        <f>+'19'!X24/'20'!X60*100</f>
        <v>2.0893603342976537</v>
      </c>
      <c r="Y24" s="89"/>
      <c r="Z24" s="117">
        <f>+'19'!Z24/'20'!Z60*100</f>
        <v>0.17910447761194029</v>
      </c>
      <c r="AA24" s="117">
        <f>+'19'!AA24/'20'!AA60*100</f>
        <v>-0.39787798408488062</v>
      </c>
      <c r="AB24" s="117">
        <f>+'19'!AB24/'20'!AB60*100</f>
        <v>0.65146579804560267</v>
      </c>
    </row>
    <row r="25" spans="1:28" s="1" customFormat="1" x14ac:dyDescent="0.2">
      <c r="A25" s="19" t="s">
        <v>87</v>
      </c>
      <c r="B25" s="117">
        <f>+'19'!B25/'20'!B61*100</f>
        <v>-0.18090731978847757</v>
      </c>
      <c r="C25" s="117">
        <f>+'19'!C25/'20'!C61*100</f>
        <v>-0.67647058823529405</v>
      </c>
      <c r="D25" s="117">
        <f>+'19'!D25/'20'!D61*100</f>
        <v>0.26413100898045433</v>
      </c>
      <c r="E25" s="89"/>
      <c r="F25" s="117">
        <f>+'19'!F25/'20'!F61*100</f>
        <v>-0.90655509065550899</v>
      </c>
      <c r="G25" s="117">
        <f>+'19'!G25/'20'!G61*100</f>
        <v>0.59171597633136097</v>
      </c>
      <c r="H25" s="117">
        <f>+'19'!H25/'20'!H61*100</f>
        <v>-2.2427440633245381</v>
      </c>
      <c r="I25" s="89"/>
      <c r="J25" s="117">
        <f>+'19'!J25/'20'!J61*100</f>
        <v>-2.5766016713091924</v>
      </c>
      <c r="K25" s="117">
        <f>+'19'!K25/'20'!K61*100</f>
        <v>-4.0935672514619883</v>
      </c>
      <c r="L25" s="117">
        <f>+'19'!L25/'20'!L61*100</f>
        <v>-1.196808510638298</v>
      </c>
      <c r="M25" s="89"/>
      <c r="N25" s="117">
        <f>+'19'!N25/'20'!N61*100</f>
        <v>0.43923865300146414</v>
      </c>
      <c r="O25" s="117">
        <f>+'19'!O25/'20'!O61*100</f>
        <v>0</v>
      </c>
      <c r="P25" s="117">
        <f>+'19'!P25/'20'!P61*100</f>
        <v>0.86083213773314204</v>
      </c>
      <c r="Q25" s="89"/>
      <c r="R25" s="117">
        <f>+'19'!R25/'20'!R61*100</f>
        <v>2.1476510067114094</v>
      </c>
      <c r="S25" s="117">
        <f>+'19'!S25/'20'!S61*100</f>
        <v>0.5865102639296188</v>
      </c>
      <c r="T25" s="117">
        <f>+'19'!T25/'20'!T61*100</f>
        <v>3.4653465346534658</v>
      </c>
      <c r="U25" s="89"/>
      <c r="V25" s="117">
        <f>+'19'!V25/'20'!V61*100</f>
        <v>-0.15267175572519084</v>
      </c>
      <c r="W25" s="117">
        <f>+'19'!W25/'20'!W61*100</f>
        <v>-0.16</v>
      </c>
      <c r="X25" s="117">
        <f>+'19'!X25/'20'!X61*100</f>
        <v>-0.145985401459854</v>
      </c>
      <c r="Y25" s="89"/>
      <c r="Z25" s="117">
        <f>+'19'!Z25/'20'!Z61*100</f>
        <v>0.66666666666666674</v>
      </c>
      <c r="AA25" s="117">
        <f>+'19'!AA25/'20'!AA61*100</f>
        <v>-3.125</v>
      </c>
      <c r="AB25" s="117">
        <f>+'19'!AB25/'20'!AB61*100</f>
        <v>3.4883720930232558</v>
      </c>
    </row>
    <row r="26" spans="1:28" s="1" customFormat="1" x14ac:dyDescent="0.2">
      <c r="A26" s="19" t="s">
        <v>29</v>
      </c>
      <c r="B26" s="117">
        <f>+'19'!B26/'20'!B62*100</f>
        <v>2.7396172476772809</v>
      </c>
      <c r="C26" s="117">
        <f>+'19'!C26/'20'!C62*100</f>
        <v>3.2505417569594934</v>
      </c>
      <c r="D26" s="117">
        <f>+'19'!D26/'20'!D62*100</f>
        <v>2.2747952684258417</v>
      </c>
      <c r="E26" s="89"/>
      <c r="F26" s="117">
        <f>+'19'!F26/'20'!F62*100</f>
        <v>1.5204678362573099</v>
      </c>
      <c r="G26" s="117">
        <f>+'19'!G26/'20'!G62*100</f>
        <v>1.4492753623188406</v>
      </c>
      <c r="H26" s="117">
        <f>+'19'!H26/'20'!H62*100</f>
        <v>1.5873015873015872</v>
      </c>
      <c r="I26" s="89"/>
      <c r="J26" s="117">
        <f>+'19'!J26/'20'!J62*100</f>
        <v>2.1492770613520906</v>
      </c>
      <c r="K26" s="117">
        <f>+'19'!K26/'20'!K62*100</f>
        <v>2.7070063694267517</v>
      </c>
      <c r="L26" s="117">
        <f>+'19'!L26/'20'!L62*100</f>
        <v>1.6116653875671527</v>
      </c>
      <c r="M26" s="89"/>
      <c r="N26" s="117">
        <f>+'19'!N26/'20'!N62*100</f>
        <v>1.8360949395432153</v>
      </c>
      <c r="O26" s="117">
        <f>+'19'!O26/'20'!O62*100</f>
        <v>2.7958993476234855</v>
      </c>
      <c r="P26" s="117">
        <f>+'19'!P26/'20'!P62*100</f>
        <v>0.94827586206896552</v>
      </c>
      <c r="Q26" s="89"/>
      <c r="R26" s="117">
        <f>+'19'!R26/'20'!R62*100</f>
        <v>5.5290373906125696</v>
      </c>
      <c r="S26" s="117">
        <f>+'19'!S26/'20'!S62*100</f>
        <v>6.0271646859083194</v>
      </c>
      <c r="T26" s="117">
        <f>+'19'!T26/'20'!T62*100</f>
        <v>5.0898203592814371</v>
      </c>
      <c r="U26" s="89"/>
      <c r="V26" s="117">
        <f>+'19'!V26/'20'!V62*100</f>
        <v>2.5888547608600261</v>
      </c>
      <c r="W26" s="117">
        <f>+'19'!W26/'20'!W62*100</f>
        <v>3.6087369420702751</v>
      </c>
      <c r="X26" s="117">
        <f>+'19'!X26/'20'!X62*100</f>
        <v>1.7128874388254487</v>
      </c>
      <c r="Y26" s="89"/>
      <c r="Z26" s="117">
        <f>+'19'!Z26/'20'!Z62*100</f>
        <v>2.7088036117381491</v>
      </c>
      <c r="AA26" s="117">
        <f>+'19'!AA26/'20'!AA62*100</f>
        <v>2.030456852791878</v>
      </c>
      <c r="AB26" s="117">
        <f>+'19'!AB26/'20'!AB62*100</f>
        <v>3.2520325203252036</v>
      </c>
    </row>
    <row r="27" spans="1:28" s="1" customFormat="1" x14ac:dyDescent="0.2">
      <c r="A27" s="19" t="s">
        <v>41</v>
      </c>
      <c r="B27" s="117">
        <f>+'19'!B27/'20'!B63*100</f>
        <v>4.7907414883595747</v>
      </c>
      <c r="C27" s="117">
        <f>+'19'!C27/'20'!C63*100</f>
        <v>4.3103448275862073</v>
      </c>
      <c r="D27" s="117">
        <f>+'19'!D27/'20'!D63*100</f>
        <v>5.2411994784876139</v>
      </c>
      <c r="E27" s="89"/>
      <c r="F27" s="117">
        <f>+'19'!F27/'20'!F63*100</f>
        <v>0.90684253915910962</v>
      </c>
      <c r="G27" s="117">
        <f>+'19'!G27/'20'!G63*100</f>
        <v>0.65573770491803274</v>
      </c>
      <c r="H27" s="117">
        <f>+'19'!H27/'20'!H63*100</f>
        <v>1.1608623548922055</v>
      </c>
      <c r="I27" s="89"/>
      <c r="J27" s="117">
        <f>+'19'!J27/'20'!J63*100</f>
        <v>-1.3816925734024179</v>
      </c>
      <c r="K27" s="117">
        <f>+'19'!K27/'20'!K63*100</f>
        <v>-0.83056478405315626</v>
      </c>
      <c r="L27" s="117">
        <f>+'19'!L27/'20'!L63*100</f>
        <v>-1.9784172661870503</v>
      </c>
      <c r="M27" s="89"/>
      <c r="N27" s="117">
        <f>+'19'!N27/'20'!N63*100</f>
        <v>0.3524229074889868</v>
      </c>
      <c r="O27" s="117">
        <f>+'19'!O27/'20'!O63*100</f>
        <v>0.50933786078098475</v>
      </c>
      <c r="P27" s="117">
        <f>+'19'!P27/'20'!P63*100</f>
        <v>0.18315018315018314</v>
      </c>
      <c r="Q27" s="89"/>
      <c r="R27" s="117">
        <f>+'19'!R27/'20'!R63*100</f>
        <v>13.304721030042918</v>
      </c>
      <c r="S27" s="117">
        <f>+'19'!S27/'20'!S63*100</f>
        <v>12.729498164014688</v>
      </c>
      <c r="T27" s="117">
        <f>+'19'!T27/'20'!T63*100</f>
        <v>13.753581661891118</v>
      </c>
      <c r="U27" s="89"/>
      <c r="V27" s="117">
        <f>+'19'!V27/'20'!V63*100</f>
        <v>5.2998605299860531</v>
      </c>
      <c r="W27" s="117">
        <f>+'19'!W27/'20'!W63*100</f>
        <v>4.7895500725689404</v>
      </c>
      <c r="X27" s="117">
        <f>+'19'!X27/'20'!X63*100</f>
        <v>5.7718120805369129</v>
      </c>
      <c r="Y27" s="89"/>
      <c r="Z27" s="117">
        <f>+'19'!Z27/'20'!Z63*100</f>
        <v>5.2631578947368416</v>
      </c>
      <c r="AA27" s="117">
        <f>+'19'!AA27/'20'!AA63*100</f>
        <v>5.5363321799307963</v>
      </c>
      <c r="AB27" s="117">
        <f>+'19'!AB27/'20'!AB63*100</f>
        <v>5.0295857988165684</v>
      </c>
    </row>
    <row r="28" spans="1:28" s="1" customFormat="1" x14ac:dyDescent="0.2">
      <c r="A28" s="19" t="s">
        <v>42</v>
      </c>
      <c r="B28" s="117">
        <f>+'19'!B28/'20'!B64*100</f>
        <v>4.4822411205602801</v>
      </c>
      <c r="C28" s="117">
        <f>+'19'!C28/'20'!C64*100</f>
        <v>4.8734964744919118</v>
      </c>
      <c r="D28" s="117">
        <f>+'19'!D28/'20'!D64*100</f>
        <v>4.1175333462207613</v>
      </c>
      <c r="E28" s="89"/>
      <c r="F28" s="117">
        <f>+'19'!F28/'20'!F64*100</f>
        <v>2.239213544511196</v>
      </c>
      <c r="G28" s="117">
        <f>+'19'!G28/'20'!G64*100</f>
        <v>3.8793103448275863</v>
      </c>
      <c r="H28" s="117">
        <f>+'19'!H28/'20'!H64*100</f>
        <v>0.55370985603543743</v>
      </c>
      <c r="I28" s="89"/>
      <c r="J28" s="117">
        <f>+'19'!J28/'20'!J64*100</f>
        <v>2.8820010875475801</v>
      </c>
      <c r="K28" s="117">
        <f>+'19'!K28/'20'!K64*100</f>
        <v>2.685284640171858</v>
      </c>
      <c r="L28" s="117">
        <f>+'19'!L28/'20'!L64*100</f>
        <v>3.0837004405286343</v>
      </c>
      <c r="M28" s="89"/>
      <c r="N28" s="117">
        <f>+'19'!N28/'20'!N64*100</f>
        <v>1.4321295143212951</v>
      </c>
      <c r="O28" s="117">
        <f>+'19'!O28/'20'!O64*100</f>
        <v>2.5392986698911728</v>
      </c>
      <c r="P28" s="117">
        <f>+'19'!P28/'20'!P64*100</f>
        <v>0.25673940949935814</v>
      </c>
      <c r="Q28" s="89"/>
      <c r="R28" s="117">
        <f>+'19'!R28/'20'!R64*100</f>
        <v>10.113895216400911</v>
      </c>
      <c r="S28" s="117">
        <f>+'19'!S28/'20'!S64*100</f>
        <v>9.4758064516129039</v>
      </c>
      <c r="T28" s="117">
        <f>+'19'!T28/'20'!T64*100</f>
        <v>10.640066500415628</v>
      </c>
      <c r="U28" s="89"/>
      <c r="V28" s="117">
        <f>+'19'!V28/'20'!V64*100</f>
        <v>5.019305019305019</v>
      </c>
      <c r="W28" s="117">
        <f>+'19'!W28/'20'!W64*100</f>
        <v>5.3635280095351607</v>
      </c>
      <c r="X28" s="117">
        <f>+'19'!X28/'20'!X64*100</f>
        <v>4.7227926078028748</v>
      </c>
      <c r="Y28" s="89"/>
      <c r="Z28" s="117">
        <f>+'19'!Z28/'20'!Z64*100</f>
        <v>2.5316455696202533</v>
      </c>
      <c r="AA28" s="117">
        <f>+'19'!AA28/'20'!AA64*100</f>
        <v>4.5901639344262293</v>
      </c>
      <c r="AB28" s="117">
        <f>+'19'!AB28/'20'!AB64*100</f>
        <v>0.98522167487684731</v>
      </c>
    </row>
    <row r="29" spans="1:28" s="1" customFormat="1" x14ac:dyDescent="0.2">
      <c r="A29" s="19" t="s">
        <v>30</v>
      </c>
      <c r="B29" s="117">
        <f>+'19'!B29/'20'!B65*100</f>
        <v>1.773049645390071</v>
      </c>
      <c r="C29" s="117">
        <f>+'19'!C29/'20'!C65*100</f>
        <v>2.061191626409018</v>
      </c>
      <c r="D29" s="117">
        <f>+'19'!D29/'20'!D65*100</f>
        <v>1.484349790254921</v>
      </c>
      <c r="E29" s="89"/>
      <c r="F29" s="117">
        <f>+'19'!F29/'20'!F65*100</f>
        <v>8.5689802913453308E-2</v>
      </c>
      <c r="G29" s="117">
        <f>+'19'!G29/'20'!G65*100</f>
        <v>0</v>
      </c>
      <c r="H29" s="117">
        <f>+'19'!H29/'20'!H65*100</f>
        <v>0.17825311942959002</v>
      </c>
      <c r="I29" s="89"/>
      <c r="J29" s="117">
        <f>+'19'!J29/'20'!J65*100</f>
        <v>0</v>
      </c>
      <c r="K29" s="117">
        <f>+'19'!K29/'20'!K65*100</f>
        <v>0.47770700636942676</v>
      </c>
      <c r="L29" s="117">
        <f>+'19'!L29/'20'!L65*100</f>
        <v>-0.54744525547445255</v>
      </c>
      <c r="M29" s="89"/>
      <c r="N29" s="117">
        <f>+'19'!N29/'20'!N65*100</f>
        <v>-0.56074766355140182</v>
      </c>
      <c r="O29" s="117">
        <f>+'19'!O29/'20'!O65*100</f>
        <v>-1.098901098901099</v>
      </c>
      <c r="P29" s="117">
        <f>+'19'!P29/'20'!P65*100</f>
        <v>0</v>
      </c>
      <c r="Q29" s="89"/>
      <c r="R29" s="117">
        <f>+'19'!R29/'20'!R65*100</f>
        <v>5.8777429467084641</v>
      </c>
      <c r="S29" s="117">
        <f>+'19'!S29/'20'!S65*100</f>
        <v>6.7398119122257061</v>
      </c>
      <c r="T29" s="117">
        <f>+'19'!T29/'20'!T65*100</f>
        <v>5.0156739811912221</v>
      </c>
      <c r="U29" s="89"/>
      <c r="V29" s="117">
        <f>+'19'!V29/'20'!V65*100</f>
        <v>1.8062397372742198</v>
      </c>
      <c r="W29" s="117">
        <f>+'19'!W29/'20'!W65*100</f>
        <v>2.8880866425992782</v>
      </c>
      <c r="X29" s="117">
        <f>+'19'!X29/'20'!X65*100</f>
        <v>0.90361445783132521</v>
      </c>
      <c r="Y29" s="89"/>
      <c r="Z29" s="117">
        <f>+'19'!Z29/'20'!Z65*100</f>
        <v>6.0606060606060606</v>
      </c>
      <c r="AA29" s="117">
        <f>+'19'!AA29/'20'!AA65*100</f>
        <v>6.0150375939849621</v>
      </c>
      <c r="AB29" s="117">
        <f>+'19'!AB29/'20'!AB65*100</f>
        <v>6.0975609756097562</v>
      </c>
    </row>
    <row r="30" spans="1:28" s="1" customFormat="1" x14ac:dyDescent="0.2">
      <c r="A30" s="19" t="s">
        <v>31</v>
      </c>
      <c r="B30" s="117">
        <f>+'19'!B30/'20'!B66*100</f>
        <v>2.3255813953488373</v>
      </c>
      <c r="C30" s="117">
        <f>+'19'!C30/'20'!C66*100</f>
        <v>2.3102839724049415</v>
      </c>
      <c r="D30" s="117">
        <f>+'19'!D30/'20'!D66*100</f>
        <v>2.3409751372295768</v>
      </c>
      <c r="E30" s="89"/>
      <c r="F30" s="117">
        <f>+'19'!F30/'20'!F66*100</f>
        <v>2.5355359200922014</v>
      </c>
      <c r="G30" s="117">
        <f>+'19'!G30/'20'!G66*100</f>
        <v>2.3664122137404582</v>
      </c>
      <c r="H30" s="117">
        <f>+'19'!H30/'20'!H66*100</f>
        <v>2.7068832173240529</v>
      </c>
      <c r="I30" s="89"/>
      <c r="J30" s="117">
        <f>+'19'!J30/'20'!J66*100</f>
        <v>2.125</v>
      </c>
      <c r="K30" s="117">
        <f>+'19'!K30/'20'!K66*100</f>
        <v>1.8341307814992027</v>
      </c>
      <c r="L30" s="117">
        <f>+'19'!L30/'20'!L66*100</f>
        <v>2.4432809773123907</v>
      </c>
      <c r="M30" s="89"/>
      <c r="N30" s="117">
        <f>+'19'!N30/'20'!N66*100</f>
        <v>1.8699910952804988</v>
      </c>
      <c r="O30" s="117">
        <f>+'19'!O30/'20'!O66*100</f>
        <v>2.2968197879858656</v>
      </c>
      <c r="P30" s="117">
        <f>+'19'!P30/'20'!P66*100</f>
        <v>1.4362657091561939</v>
      </c>
      <c r="Q30" s="89"/>
      <c r="R30" s="117">
        <f>+'19'!R30/'20'!R66*100</f>
        <v>3.5159443990188062</v>
      </c>
      <c r="S30" s="117">
        <f>+'19'!S30/'20'!S66*100</f>
        <v>4.235880398671096</v>
      </c>
      <c r="T30" s="117">
        <f>+'19'!T30/'20'!T66*100</f>
        <v>2.818035426731079</v>
      </c>
      <c r="U30" s="89"/>
      <c r="V30" s="117">
        <f>+'19'!V30/'20'!V66*100</f>
        <v>1.9165247018739353</v>
      </c>
      <c r="W30" s="117">
        <f>+'19'!W30/'20'!W66*100</f>
        <v>1.3032145960034751</v>
      </c>
      <c r="X30" s="117">
        <f>+'19'!X30/'20'!X66*100</f>
        <v>2.5062656641604009</v>
      </c>
      <c r="Y30" s="89"/>
      <c r="Z30" s="117">
        <f>+'19'!Z30/'20'!Z66*100</f>
        <v>-0.26041666666666663</v>
      </c>
      <c r="AA30" s="117">
        <f>+'19'!AA30/'20'!AA66*100</f>
        <v>-1.098901098901099</v>
      </c>
      <c r="AB30" s="117">
        <f>+'19'!AB30/'20'!AB66*100</f>
        <v>0.49504950495049505</v>
      </c>
    </row>
    <row r="31" spans="1:28" s="1" customFormat="1" x14ac:dyDescent="0.2">
      <c r="A31" s="19" t="s">
        <v>32</v>
      </c>
      <c r="B31" s="117">
        <f>+'19'!B31/'20'!B67*100</f>
        <v>2.6725758796669354</v>
      </c>
      <c r="C31" s="117">
        <f>+'19'!C31/'20'!C67*100</f>
        <v>2.3534326695446315</v>
      </c>
      <c r="D31" s="117">
        <f>+'19'!D31/'20'!D67*100</f>
        <v>2.9697834262741538</v>
      </c>
      <c r="E31" s="89"/>
      <c r="F31" s="117">
        <f>+'19'!F31/'20'!F67*100</f>
        <v>-0.83969465648854968</v>
      </c>
      <c r="G31" s="117">
        <f>+'19'!G31/'20'!G67*100</f>
        <v>-0.91533180778032042</v>
      </c>
      <c r="H31" s="117">
        <f>+'19'!H31/'20'!H67*100</f>
        <v>-0.76394194041252872</v>
      </c>
      <c r="I31" s="89"/>
      <c r="J31" s="117">
        <f>+'19'!J31/'20'!J67*100</f>
        <v>0.41603630862329805</v>
      </c>
      <c r="K31" s="117">
        <f>+'19'!K31/'20'!K67*100</f>
        <v>1.1869436201780417</v>
      </c>
      <c r="L31" s="117">
        <f>+'19'!L31/'20'!L67*100</f>
        <v>-0.38580246913580246</v>
      </c>
      <c r="M31" s="89"/>
      <c r="N31" s="117">
        <f>+'19'!N31/'20'!N67*100</f>
        <v>-0.11583011583011582</v>
      </c>
      <c r="O31" s="117">
        <f>+'19'!O31/'20'!O67*100</f>
        <v>0.16155088852988692</v>
      </c>
      <c r="P31" s="117">
        <f>+'19'!P31/'20'!P67*100</f>
        <v>-0.36982248520710059</v>
      </c>
      <c r="Q31" s="89"/>
      <c r="R31" s="117">
        <f>+'19'!R31/'20'!R67*100</f>
        <v>7.6734943442372359</v>
      </c>
      <c r="S31" s="117">
        <f>+'19'!S31/'20'!S67*100</f>
        <v>5.7197943444730077</v>
      </c>
      <c r="T31" s="117">
        <f>+'19'!T31/'20'!T67*100</f>
        <v>9.4460641399416918</v>
      </c>
      <c r="U31" s="89"/>
      <c r="V31" s="117">
        <f>+'19'!V31/'20'!V67*100</f>
        <v>4.7066848567530695</v>
      </c>
      <c r="W31" s="117">
        <f>+'19'!W31/'20'!W67*100</f>
        <v>4.872727272727273</v>
      </c>
      <c r="X31" s="117">
        <f>+'19'!X31/'20'!X67*100</f>
        <v>4.5600513808606298</v>
      </c>
      <c r="Y31" s="89"/>
      <c r="Z31" s="117">
        <f>+'19'!Z31/'20'!Z67*100</f>
        <v>2.7544910179640718</v>
      </c>
      <c r="AA31" s="117">
        <f>+'19'!AA31/'20'!AA67*100</f>
        <v>1.9830028328611897</v>
      </c>
      <c r="AB31" s="117">
        <f>+'19'!AB31/'20'!AB67*100</f>
        <v>3.3195020746887969</v>
      </c>
    </row>
    <row r="32" spans="1:28" s="1" customFormat="1" x14ac:dyDescent="0.2">
      <c r="A32" s="19" t="s">
        <v>54</v>
      </c>
      <c r="B32" s="117">
        <f>+'19'!B32/'20'!B68*100</f>
        <v>2.291213197388017</v>
      </c>
      <c r="C32" s="117">
        <f>+'19'!C32/'20'!C68*100</f>
        <v>2.8681610026512412</v>
      </c>
      <c r="D32" s="117">
        <f>+'19'!D32/'20'!D68*100</f>
        <v>1.7685589519650653</v>
      </c>
      <c r="E32" s="89"/>
      <c r="F32" s="117">
        <f>+'19'!F32/'20'!F68*100</f>
        <v>0.58365758754863817</v>
      </c>
      <c r="G32" s="117">
        <f>+'19'!G32/'20'!G68*100</f>
        <v>0.25773195876288657</v>
      </c>
      <c r="H32" s="117">
        <f>+'19'!H32/'20'!H68*100</f>
        <v>0.91383812010443866</v>
      </c>
      <c r="I32" s="89"/>
      <c r="J32" s="117">
        <f>+'19'!J32/'20'!J68*100</f>
        <v>-0.43209876543209874</v>
      </c>
      <c r="K32" s="117">
        <f>+'19'!K32/'20'!K68*100</f>
        <v>0.72992700729927007</v>
      </c>
      <c r="L32" s="117">
        <f>+'19'!L32/'20'!L68*100</f>
        <v>-1.6290726817042605</v>
      </c>
      <c r="M32" s="89"/>
      <c r="N32" s="117">
        <f>+'19'!N32/'20'!N68*100</f>
        <v>0.61813186813186816</v>
      </c>
      <c r="O32" s="117">
        <f>+'19'!O32/'20'!O68*100</f>
        <v>0.84865629420084865</v>
      </c>
      <c r="P32" s="117">
        <f>+'19'!P32/'20'!P68*100</f>
        <v>0.40053404539385851</v>
      </c>
      <c r="Q32" s="89"/>
      <c r="R32" s="117">
        <f>+'19'!R32/'20'!R68*100</f>
        <v>7.1464519375943629</v>
      </c>
      <c r="S32" s="117">
        <f>+'19'!S32/'20'!S68*100</f>
        <v>8.1911262798634805</v>
      </c>
      <c r="T32" s="117">
        <f>+'19'!T32/'20'!T68*100</f>
        <v>6.3176895306859198</v>
      </c>
      <c r="U32" s="89"/>
      <c r="V32" s="117">
        <f>+'19'!V32/'20'!V68*100</f>
        <v>2.5177533892834085</v>
      </c>
      <c r="W32" s="117">
        <f>+'19'!W32/'20'!W68*100</f>
        <v>4.160688665710186</v>
      </c>
      <c r="X32" s="117">
        <f>+'19'!X32/'20'!X68*100</f>
        <v>1.1737089201877933</v>
      </c>
      <c r="Y32" s="89"/>
      <c r="Z32" s="117">
        <f>+'19'!Z32/'20'!Z68*100</f>
        <v>1.3913043478260869</v>
      </c>
      <c r="AA32" s="117">
        <f>+'19'!AA32/'20'!AA68*100</f>
        <v>1.4925373134328357</v>
      </c>
      <c r="AB32" s="117">
        <f>+'19'!AB32/'20'!AB68*100</f>
        <v>1.3029315960912053</v>
      </c>
    </row>
    <row r="33" spans="1:29" s="1" customFormat="1" x14ac:dyDescent="0.2">
      <c r="A33" s="19" t="s">
        <v>43</v>
      </c>
      <c r="B33" s="117">
        <f>+'19'!B33/'20'!B69*100</f>
        <v>3.4684846310249968</v>
      </c>
      <c r="C33" s="117">
        <f>+'19'!C33/'20'!C69*100</f>
        <v>3.59501100513573</v>
      </c>
      <c r="D33" s="117">
        <f>+'19'!D33/'20'!D69*100</f>
        <v>3.3473782771535578</v>
      </c>
      <c r="E33" s="89"/>
      <c r="F33" s="117">
        <f>+'19'!F33/'20'!F69*100</f>
        <v>-0.19907100199071004</v>
      </c>
      <c r="G33" s="117">
        <f>+'19'!G33/'20'!G69*100</f>
        <v>0.93959731543624159</v>
      </c>
      <c r="H33" s="117">
        <f>+'19'!H33/'20'!H69*100</f>
        <v>-1.3123359580052494</v>
      </c>
      <c r="I33" s="89"/>
      <c r="J33" s="117">
        <f>+'19'!J33/'20'!J69*100</f>
        <v>1.2919896640826873</v>
      </c>
      <c r="K33" s="117">
        <f>+'19'!K33/'20'!K69*100</f>
        <v>2.2332506203473943</v>
      </c>
      <c r="L33" s="117">
        <f>+'19'!L33/'20'!L69*100</f>
        <v>0.26954177897574128</v>
      </c>
      <c r="M33" s="89"/>
      <c r="N33" s="117">
        <f>+'19'!N33/'20'!N69*100</f>
        <v>1.023192360163711</v>
      </c>
      <c r="O33" s="117">
        <f>+'19'!O33/'20'!O69*100</f>
        <v>0.92838196286472141</v>
      </c>
      <c r="P33" s="117">
        <f>+'19'!P33/'20'!P69*100</f>
        <v>1.1235955056179776</v>
      </c>
      <c r="Q33" s="89"/>
      <c r="R33" s="117">
        <f>+'19'!R33/'20'!R69*100</f>
        <v>7.9636557990379471</v>
      </c>
      <c r="S33" s="117">
        <f>+'19'!S33/'20'!S69*100</f>
        <v>6.2360801781737196</v>
      </c>
      <c r="T33" s="117">
        <f>+'19'!T33/'20'!T69*100</f>
        <v>9.5580678314491276</v>
      </c>
      <c r="U33" s="89"/>
      <c r="V33" s="117">
        <f>+'19'!V33/'20'!V69*100</f>
        <v>4.9007444168734491</v>
      </c>
      <c r="W33" s="117">
        <f>+'19'!W33/'20'!W69*100</f>
        <v>5.7455540355677153</v>
      </c>
      <c r="X33" s="117">
        <f>+'19'!X33/'20'!X69*100</f>
        <v>4.1997729852440404</v>
      </c>
      <c r="Y33" s="89"/>
      <c r="Z33" s="117">
        <f>+'19'!Z33/'20'!Z69*100</f>
        <v>8.4033613445378155</v>
      </c>
      <c r="AA33" s="117">
        <f>+'19'!AA33/'20'!AA69*100</f>
        <v>10.967741935483872</v>
      </c>
      <c r="AB33" s="117">
        <f>+'19'!AB33/'20'!AB69*100</f>
        <v>6.435643564356436</v>
      </c>
    </row>
    <row r="34" spans="1:29" s="1" customFormat="1" x14ac:dyDescent="0.2">
      <c r="A34" s="19" t="s">
        <v>44</v>
      </c>
      <c r="B34" s="117">
        <f>+'19'!B34/'20'!B70*100</f>
        <v>4.334677419354839</v>
      </c>
      <c r="C34" s="117">
        <f>+'19'!C34/'20'!C70*100</f>
        <v>2.3743016759776534</v>
      </c>
      <c r="D34" s="117">
        <f>+'19'!D34/'20'!D70*100</f>
        <v>6.1528497409326421</v>
      </c>
      <c r="E34" s="89"/>
      <c r="F34" s="117">
        <f>+'19'!F34/'20'!F70*100</f>
        <v>-2.1235521235521233</v>
      </c>
      <c r="G34" s="117">
        <f>+'19'!G34/'20'!G70*100</f>
        <v>-1.4705882352941175</v>
      </c>
      <c r="H34" s="117">
        <f>+'19'!H34/'20'!H70*100</f>
        <v>-2.8455284552845526</v>
      </c>
      <c r="I34" s="89"/>
      <c r="J34" s="117">
        <f>+'19'!J34/'20'!J70*100</f>
        <v>0.1851851851851852</v>
      </c>
      <c r="K34" s="117">
        <f>+'19'!K34/'20'!K70*100</f>
        <v>-0.66666666666666674</v>
      </c>
      <c r="L34" s="117">
        <f>+'19'!L34/'20'!L70*100</f>
        <v>1.25</v>
      </c>
      <c r="M34" s="89"/>
      <c r="N34" s="117">
        <f>+'19'!N34/'20'!N70*100</f>
        <v>-0.46620046620046618</v>
      </c>
      <c r="O34" s="117">
        <f>+'19'!O34/'20'!O70*100</f>
        <v>-0.91324200913242004</v>
      </c>
      <c r="P34" s="117">
        <f>+'19'!P34/'20'!P70*100</f>
        <v>0</v>
      </c>
      <c r="Q34" s="89"/>
      <c r="R34" s="117">
        <f>+'19'!R34/'20'!R70*100</f>
        <v>13.944223107569719</v>
      </c>
      <c r="S34" s="117">
        <f>+'19'!S34/'20'!S70*100</f>
        <v>10.714285714285714</v>
      </c>
      <c r="T34" s="117">
        <f>+'19'!T34/'20'!T70*100</f>
        <v>16.546762589928058</v>
      </c>
      <c r="U34" s="89"/>
      <c r="V34" s="117">
        <f>+'19'!V34/'20'!V70*100</f>
        <v>5.5776892430278879</v>
      </c>
      <c r="W34" s="117">
        <f>+'19'!W34/'20'!W70*100</f>
        <v>3.2407407407407405</v>
      </c>
      <c r="X34" s="117">
        <f>+'19'!X34/'20'!X70*100</f>
        <v>7.3426573426573425</v>
      </c>
      <c r="Y34" s="89"/>
      <c r="Z34" s="117">
        <f>+'19'!Z34/'20'!Z70*100</f>
        <v>3.4188034188034191</v>
      </c>
      <c r="AA34" s="117">
        <f>+'19'!AA34/'20'!AA70*100</f>
        <v>-1.1235955056179776</v>
      </c>
      <c r="AB34" s="117">
        <f>+'19'!AB34/'20'!AB70*100</f>
        <v>6.2068965517241379</v>
      </c>
    </row>
    <row r="35" spans="1:29" s="1" customFormat="1" x14ac:dyDescent="0.2">
      <c r="A35" s="19" t="s">
        <v>45</v>
      </c>
      <c r="B35" s="117">
        <f>+'19'!B35/'20'!B71*100</f>
        <v>5.312469815512412E-2</v>
      </c>
      <c r="C35" s="117">
        <f>+'19'!C35/'20'!C71*100</f>
        <v>-0.13074524791310468</v>
      </c>
      <c r="D35" s="117">
        <f>+'19'!D35/'20'!D71*100</f>
        <v>0.22298615627613119</v>
      </c>
      <c r="E35" s="89"/>
      <c r="F35" s="117">
        <f>+'19'!F35/'20'!F71*100</f>
        <v>-0.59127864005912789</v>
      </c>
      <c r="G35" s="117">
        <f>+'19'!G35/'20'!G71*100</f>
        <v>-9.5969289827255277E-2</v>
      </c>
      <c r="H35" s="117">
        <f>+'19'!H35/'20'!H71*100</f>
        <v>-1.1139240506329113</v>
      </c>
      <c r="I35" s="89"/>
      <c r="J35" s="117">
        <f>+'19'!J35/'20'!J71*100</f>
        <v>-0.12450199203187251</v>
      </c>
      <c r="K35" s="117">
        <f>+'19'!K35/'20'!K71*100</f>
        <v>0.58997050147492625</v>
      </c>
      <c r="L35" s="117">
        <f>+'19'!L35/'20'!L71*100</f>
        <v>-0.85771947527749737</v>
      </c>
      <c r="M35" s="89"/>
      <c r="N35" s="117">
        <f>+'19'!N35/'20'!N71*100</f>
        <v>-1.817195551939246</v>
      </c>
      <c r="O35" s="117">
        <f>+'19'!O35/'20'!O71*100</f>
        <v>-2.0196506550218341</v>
      </c>
      <c r="P35" s="117">
        <f>+'19'!P35/'20'!P71*100</f>
        <v>-1.6172506738544474</v>
      </c>
      <c r="Q35" s="89"/>
      <c r="R35" s="117">
        <f>+'19'!R35/'20'!R71*100</f>
        <v>1.8474656560871625</v>
      </c>
      <c r="S35" s="117">
        <f>+'19'!S35/'20'!S71*100</f>
        <v>0.69370330843116323</v>
      </c>
      <c r="T35" s="117">
        <f>+'19'!T35/'20'!T71*100</f>
        <v>2.7683134582623512</v>
      </c>
      <c r="U35" s="89"/>
      <c r="V35" s="117">
        <f>+'19'!V35/'20'!V71*100</f>
        <v>-0.10346611484738748</v>
      </c>
      <c r="W35" s="117">
        <f>+'19'!W35/'20'!W71*100</f>
        <v>-0.68532267275842373</v>
      </c>
      <c r="X35" s="117">
        <f>+'19'!X35/'20'!X71*100</f>
        <v>0.37825059101654845</v>
      </c>
      <c r="Y35" s="89"/>
      <c r="Z35" s="117">
        <f>+'19'!Z35/'20'!Z71*100</f>
        <v>3.8551401869158877</v>
      </c>
      <c r="AA35" s="117">
        <f>+'19'!AA35/'20'!AA71*100</f>
        <v>3.5326086956521738</v>
      </c>
      <c r="AB35" s="117">
        <f>+'19'!AB35/'20'!AB71*100</f>
        <v>4.0983606557377046</v>
      </c>
    </row>
    <row r="36" spans="1:29" s="1" customFormat="1" x14ac:dyDescent="0.2">
      <c r="A36" s="19" t="s">
        <v>46</v>
      </c>
      <c r="B36" s="117">
        <f>+'19'!B36/'20'!B72*100</f>
        <v>1.297376919154722</v>
      </c>
      <c r="C36" s="117">
        <f>+'19'!C36/'20'!C72*100</f>
        <v>1.8204862311326189</v>
      </c>
      <c r="D36" s="117">
        <f>+'19'!D36/'20'!D72*100</f>
        <v>0.79135086937137766</v>
      </c>
      <c r="E36" s="89"/>
      <c r="F36" s="117">
        <f>+'19'!F36/'20'!F72*100</f>
        <v>-0.66722268557130937</v>
      </c>
      <c r="G36" s="117">
        <f>+'19'!G36/'20'!G72*100</f>
        <v>-0.16474464579901155</v>
      </c>
      <c r="H36" s="117">
        <f>+'19'!H36/'20'!H72*100</f>
        <v>-1.1824324324324325</v>
      </c>
      <c r="I36" s="89"/>
      <c r="J36" s="117">
        <f>+'19'!J36/'20'!J72*100</f>
        <v>1.5527950310559007</v>
      </c>
      <c r="K36" s="117">
        <f>+'19'!K36/'20'!K72*100</f>
        <v>2.1029330381848368</v>
      </c>
      <c r="L36" s="117">
        <f>+'19'!L36/'20'!L72*100</f>
        <v>0.97982708933717577</v>
      </c>
      <c r="M36" s="89"/>
      <c r="N36" s="117">
        <f>+'19'!N36/'20'!N72*100</f>
        <v>1.0266281681103626</v>
      </c>
      <c r="O36" s="117">
        <f>+'19'!O36/'20'!O72*100</f>
        <v>2.3047375160051216</v>
      </c>
      <c r="P36" s="117">
        <f>+'19'!P36/'20'!P72*100</f>
        <v>-0.25723472668810288</v>
      </c>
      <c r="Q36" s="89"/>
      <c r="R36" s="117">
        <f>+'19'!R36/'20'!R72*100</f>
        <v>2.7857553130384836</v>
      </c>
      <c r="S36" s="117">
        <f>+'19'!S36/'20'!S72*100</f>
        <v>3.337378640776699</v>
      </c>
      <c r="T36" s="117">
        <f>+'19'!T36/'20'!T72*100</f>
        <v>2.2900763358778624</v>
      </c>
      <c r="U36" s="89"/>
      <c r="V36" s="117">
        <f>+'19'!V36/'20'!V72*100</f>
        <v>1.8421860607921399</v>
      </c>
      <c r="W36" s="117">
        <f>+'19'!W36/'20'!W72*100</f>
        <v>1.6361256544502618</v>
      </c>
      <c r="X36" s="117">
        <f>+'19'!X36/'20'!X72*100</f>
        <v>2.0242914979757085</v>
      </c>
      <c r="Y36" s="89"/>
      <c r="Z36" s="117">
        <f>+'19'!Z36/'20'!Z72*100</f>
        <v>1.3719512195121952</v>
      </c>
      <c r="AA36" s="117">
        <f>+'19'!AA36/'20'!AA72*100</f>
        <v>2.2364217252396164</v>
      </c>
      <c r="AB36" s="117">
        <f>+'19'!AB36/'20'!AB72*100</f>
        <v>0.58309037900874638</v>
      </c>
    </row>
    <row r="37" spans="1:29" s="1" customFormat="1" ht="13.5" thickBot="1" x14ac:dyDescent="0.25">
      <c r="A37" s="19" t="s">
        <v>47</v>
      </c>
      <c r="B37" s="117">
        <f>+'19'!B37/'20'!B73*100</f>
        <v>2.0592020592020592</v>
      </c>
      <c r="C37" s="117">
        <f>+'19'!C37/'20'!C73*100</f>
        <v>2.6548672566371683</v>
      </c>
      <c r="D37" s="117">
        <f>+'19'!D37/'20'!D73*100</f>
        <v>1.4416775884665793</v>
      </c>
      <c r="E37" s="89"/>
      <c r="F37" s="117">
        <f>+'19'!F37/'20'!F73*100</f>
        <v>-0.30303030303030304</v>
      </c>
      <c r="G37" s="117">
        <f>+'19'!G37/'20'!G73*100</f>
        <v>0.63291139240506333</v>
      </c>
      <c r="H37" s="117">
        <f>+'19'!H37/'20'!H73*100</f>
        <v>-1.1627906976744187</v>
      </c>
      <c r="I37" s="89"/>
      <c r="J37" s="117">
        <f>+'19'!J37/'20'!J73*100</f>
        <v>0</v>
      </c>
      <c r="K37" s="117">
        <f>+'19'!K37/'20'!K73*100</f>
        <v>0.27173913043478259</v>
      </c>
      <c r="L37" s="117">
        <f>+'19'!L37/'20'!L73*100</f>
        <v>-0.29585798816568049</v>
      </c>
      <c r="M37" s="89"/>
      <c r="N37" s="117">
        <f>+'19'!N37/'20'!N73*100</f>
        <v>3.2423208191126278</v>
      </c>
      <c r="O37" s="117">
        <f>+'19'!O37/'20'!O73*100</f>
        <v>4.0404040404040407</v>
      </c>
      <c r="P37" s="117">
        <f>+'19'!P37/'20'!P73*100</f>
        <v>2.422145328719723</v>
      </c>
      <c r="Q37" s="89"/>
      <c r="R37" s="117">
        <f>+'19'!R37/'20'!R73*100</f>
        <v>3.9518900343642609</v>
      </c>
      <c r="S37" s="117">
        <f>+'19'!S37/'20'!S73*100</f>
        <v>4.7770700636942678</v>
      </c>
      <c r="T37" s="117">
        <f>+'19'!T37/'20'!T73*100</f>
        <v>2.9850746268656714</v>
      </c>
      <c r="U37" s="89"/>
      <c r="V37" s="117">
        <f>+'19'!V37/'20'!V73*100</f>
        <v>5.1764705882352944</v>
      </c>
      <c r="W37" s="117">
        <f>+'19'!W37/'20'!W73*100</f>
        <v>5.2631578947368416</v>
      </c>
      <c r="X37" s="117">
        <f>+'19'!X37/'20'!X73*100</f>
        <v>5.0925925925925926</v>
      </c>
      <c r="Y37" s="89"/>
      <c r="Z37" s="117">
        <f>+'19'!Z37/'20'!Z73*100</f>
        <v>1.3422818791946309</v>
      </c>
      <c r="AA37" s="117">
        <f>+'19'!AA37/'20'!AA73*100</f>
        <v>1.2820512820512819</v>
      </c>
      <c r="AB37" s="117">
        <f>+'19'!AB37/'20'!AB73*100</f>
        <v>1.4084507042253522</v>
      </c>
    </row>
    <row r="38" spans="1:29" ht="15" customHeight="1" x14ac:dyDescent="0.2">
      <c r="A38" s="52" t="s">
        <v>154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  <row r="39" spans="1:29" ht="12" x14ac:dyDescent="0.2">
      <c r="A39" s="16" t="s">
        <v>242</v>
      </c>
    </row>
    <row r="42" spans="1:29" s="75" customFormat="1" ht="17.25" customHeight="1" x14ac:dyDescent="0.15">
      <c r="A42" s="176" t="s">
        <v>24</v>
      </c>
      <c r="B42" s="173" t="s">
        <v>0</v>
      </c>
      <c r="C42" s="173"/>
      <c r="D42" s="173"/>
      <c r="E42" s="124"/>
      <c r="F42" s="173" t="s">
        <v>118</v>
      </c>
      <c r="G42" s="173"/>
      <c r="H42" s="173"/>
      <c r="I42" s="124"/>
      <c r="J42" s="173" t="s">
        <v>119</v>
      </c>
      <c r="K42" s="173"/>
      <c r="L42" s="173"/>
      <c r="M42" s="124"/>
      <c r="N42" s="173" t="s">
        <v>120</v>
      </c>
      <c r="O42" s="173"/>
      <c r="P42" s="173"/>
      <c r="Q42" s="124"/>
      <c r="R42" s="173" t="s">
        <v>121</v>
      </c>
      <c r="S42" s="173"/>
      <c r="T42" s="173"/>
      <c r="U42" s="124"/>
      <c r="V42" s="173" t="s">
        <v>122</v>
      </c>
      <c r="W42" s="173"/>
      <c r="X42" s="173"/>
      <c r="Y42" s="124"/>
      <c r="Z42" s="173" t="s">
        <v>123</v>
      </c>
      <c r="AA42" s="173"/>
      <c r="AB42" s="173"/>
      <c r="AC42" s="35"/>
    </row>
    <row r="43" spans="1:29" s="75" customFormat="1" ht="27.75" customHeight="1" x14ac:dyDescent="0.15">
      <c r="A43" s="176"/>
      <c r="B43" s="125" t="s">
        <v>0</v>
      </c>
      <c r="C43" s="125" t="s">
        <v>9</v>
      </c>
      <c r="D43" s="125" t="s">
        <v>10</v>
      </c>
      <c r="E43" s="126"/>
      <c r="F43" s="125" t="s">
        <v>0</v>
      </c>
      <c r="G43" s="125" t="s">
        <v>9</v>
      </c>
      <c r="H43" s="125" t="s">
        <v>10</v>
      </c>
      <c r="I43" s="125"/>
      <c r="J43" s="125" t="s">
        <v>0</v>
      </c>
      <c r="K43" s="125" t="s">
        <v>9</v>
      </c>
      <c r="L43" s="125" t="s">
        <v>10</v>
      </c>
      <c r="M43" s="126"/>
      <c r="N43" s="125" t="s">
        <v>0</v>
      </c>
      <c r="O43" s="125" t="s">
        <v>9</v>
      </c>
      <c r="P43" s="125" t="s">
        <v>10</v>
      </c>
      <c r="Q43" s="126"/>
      <c r="R43" s="125" t="s">
        <v>0</v>
      </c>
      <c r="S43" s="125" t="s">
        <v>9</v>
      </c>
      <c r="T43" s="125" t="s">
        <v>10</v>
      </c>
      <c r="U43" s="126"/>
      <c r="V43" s="125" t="s">
        <v>0</v>
      </c>
      <c r="W43" s="125" t="s">
        <v>9</v>
      </c>
      <c r="X43" s="125" t="s">
        <v>10</v>
      </c>
      <c r="Y43" s="126"/>
      <c r="Z43" s="125" t="s">
        <v>0</v>
      </c>
      <c r="AA43" s="125" t="s">
        <v>9</v>
      </c>
      <c r="AB43" s="125" t="s">
        <v>10</v>
      </c>
      <c r="AC43" s="76"/>
    </row>
    <row r="44" spans="1:29" s="46" customFormat="1" x14ac:dyDescent="0.2">
      <c r="A44" s="51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1"/>
    </row>
    <row r="45" spans="1:29" s="94" customFormat="1" x14ac:dyDescent="0.2">
      <c r="A45" s="20" t="s">
        <v>0</v>
      </c>
      <c r="B45" s="96">
        <f>SUM(B47:B73)</f>
        <v>410810</v>
      </c>
      <c r="C45" s="96">
        <f>SUM(C47:C73)</f>
        <v>201906</v>
      </c>
      <c r="D45" s="96">
        <f>SUM(D47:D73)</f>
        <v>208904</v>
      </c>
      <c r="E45" s="96"/>
      <c r="F45" s="96">
        <f>SUM(F47:F73)</f>
        <v>78552</v>
      </c>
      <c r="G45" s="96">
        <f>SUM(G47:G73)</f>
        <v>39623</v>
      </c>
      <c r="H45" s="96">
        <f>SUM(H47:H73)</f>
        <v>38929</v>
      </c>
      <c r="I45" s="96"/>
      <c r="J45" s="96">
        <f>SUM(J47:J73)</f>
        <v>79283</v>
      </c>
      <c r="K45" s="96">
        <f>SUM(K47:K73)</f>
        <v>40431</v>
      </c>
      <c r="L45" s="96">
        <f>SUM(L47:L73)</f>
        <v>38852</v>
      </c>
      <c r="M45" s="96"/>
      <c r="N45" s="96">
        <f>SUM(N47:N73)</f>
        <v>73516</v>
      </c>
      <c r="O45" s="96">
        <f>SUM(O47:O73)</f>
        <v>36821</v>
      </c>
      <c r="P45" s="96">
        <f>SUM(P47:P73)</f>
        <v>36695</v>
      </c>
      <c r="Q45" s="96"/>
      <c r="R45" s="96">
        <f>SUM(R47:R73)</f>
        <v>83457</v>
      </c>
      <c r="S45" s="96">
        <f>SUM(S47:S73)</f>
        <v>39862</v>
      </c>
      <c r="T45" s="96">
        <f>SUM(T47:T73)</f>
        <v>43595</v>
      </c>
      <c r="U45" s="96"/>
      <c r="V45" s="96">
        <f>SUM(V47:V73)</f>
        <v>75725</v>
      </c>
      <c r="W45" s="96">
        <f>SUM(W47:W73)</f>
        <v>36127</v>
      </c>
      <c r="X45" s="96">
        <f>SUM(X47:X73)</f>
        <v>39598</v>
      </c>
      <c r="Y45" s="96"/>
      <c r="Z45" s="96">
        <f>SUM(Z47:Z73)</f>
        <v>20277</v>
      </c>
      <c r="AA45" s="96">
        <f>SUM(AA47:AA73)</f>
        <v>9042</v>
      </c>
      <c r="AB45" s="96">
        <f>SUM(AB47:AB73)</f>
        <v>11235</v>
      </c>
      <c r="AC45" s="44"/>
    </row>
    <row r="46" spans="1:29" x14ac:dyDescent="0.2">
      <c r="A46" s="21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9" x14ac:dyDescent="0.2">
      <c r="A47" s="19" t="s">
        <v>27</v>
      </c>
      <c r="B47" s="89">
        <f>+F47+J47+N47+R47+V47+Z47</f>
        <v>23283</v>
      </c>
      <c r="C47" s="89">
        <f>+G47+K47+O47+S47+W47+AA47</f>
        <v>11719</v>
      </c>
      <c r="D47" s="89">
        <f>+B47-C47</f>
        <v>11564</v>
      </c>
      <c r="E47" s="90"/>
      <c r="F47" s="90">
        <v>4671</v>
      </c>
      <c r="G47" s="90">
        <v>2383</v>
      </c>
      <c r="H47" s="90">
        <f>+F47-G47</f>
        <v>2288</v>
      </c>
      <c r="I47" s="90"/>
      <c r="J47" s="90">
        <v>4583</v>
      </c>
      <c r="K47" s="90">
        <v>2330</v>
      </c>
      <c r="L47" s="90">
        <f>+J47-K47</f>
        <v>2253</v>
      </c>
      <c r="M47" s="90"/>
      <c r="N47" s="90">
        <v>4160</v>
      </c>
      <c r="O47" s="90">
        <v>2105</v>
      </c>
      <c r="P47" s="90">
        <f>+N47-O47</f>
        <v>2055</v>
      </c>
      <c r="Q47" s="90"/>
      <c r="R47" s="90">
        <v>4427</v>
      </c>
      <c r="S47" s="90">
        <v>2227</v>
      </c>
      <c r="T47" s="90">
        <f>+R47-S47</f>
        <v>2200</v>
      </c>
      <c r="U47" s="90"/>
      <c r="V47" s="90">
        <v>4391</v>
      </c>
      <c r="W47" s="90">
        <v>2180</v>
      </c>
      <c r="X47" s="90">
        <f>+V47-W47</f>
        <v>2211</v>
      </c>
      <c r="Y47" s="90"/>
      <c r="Z47" s="90">
        <v>1051</v>
      </c>
      <c r="AA47" s="90">
        <v>494</v>
      </c>
      <c r="AB47" s="90">
        <f>+Z47-AA47</f>
        <v>557</v>
      </c>
    </row>
    <row r="48" spans="1:29" x14ac:dyDescent="0.2">
      <c r="A48" s="19" t="s">
        <v>33</v>
      </c>
      <c r="B48" s="89">
        <f t="shared" ref="B48:C73" si="0">+F48+J48+N48+R48+V48+Z48</f>
        <v>25219</v>
      </c>
      <c r="C48" s="89">
        <f t="shared" si="0"/>
        <v>12560</v>
      </c>
      <c r="D48" s="89">
        <f t="shared" ref="D48:D73" si="1">+B48-C48</f>
        <v>12659</v>
      </c>
      <c r="E48" s="90"/>
      <c r="F48" s="90">
        <v>4985</v>
      </c>
      <c r="G48" s="90">
        <v>2535</v>
      </c>
      <c r="H48" s="90">
        <f t="shared" ref="H48:H73" si="2">+F48-G48</f>
        <v>2450</v>
      </c>
      <c r="I48" s="90"/>
      <c r="J48" s="90">
        <v>4983</v>
      </c>
      <c r="K48" s="90">
        <v>2552</v>
      </c>
      <c r="L48" s="90">
        <f t="shared" ref="L48:L73" si="3">+J48-K48</f>
        <v>2431</v>
      </c>
      <c r="M48" s="90"/>
      <c r="N48" s="90">
        <v>4558</v>
      </c>
      <c r="O48" s="90">
        <v>2329</v>
      </c>
      <c r="P48" s="90">
        <f t="shared" ref="P48:P73" si="4">+N48-O48</f>
        <v>2229</v>
      </c>
      <c r="Q48" s="90"/>
      <c r="R48" s="90">
        <v>5012</v>
      </c>
      <c r="S48" s="90">
        <v>2423</v>
      </c>
      <c r="T48" s="90">
        <f t="shared" ref="T48:T73" si="5">+R48-S48</f>
        <v>2589</v>
      </c>
      <c r="U48" s="90"/>
      <c r="V48" s="90">
        <v>4770</v>
      </c>
      <c r="W48" s="90">
        <v>2339</v>
      </c>
      <c r="X48" s="90">
        <f t="shared" ref="X48:X73" si="6">+V48-W48</f>
        <v>2431</v>
      </c>
      <c r="Y48" s="90"/>
      <c r="Z48" s="90">
        <v>911</v>
      </c>
      <c r="AA48" s="90">
        <v>382</v>
      </c>
      <c r="AB48" s="90">
        <f t="shared" ref="AB48:AB73" si="7">+Z48-AA48</f>
        <v>529</v>
      </c>
    </row>
    <row r="49" spans="1:28" x14ac:dyDescent="0.2">
      <c r="A49" s="19" t="s">
        <v>19</v>
      </c>
      <c r="B49" s="89">
        <f t="shared" si="0"/>
        <v>19852</v>
      </c>
      <c r="C49" s="89">
        <f t="shared" si="0"/>
        <v>9643</v>
      </c>
      <c r="D49" s="89">
        <f t="shared" si="1"/>
        <v>10209</v>
      </c>
      <c r="E49" s="90"/>
      <c r="F49" s="90">
        <v>4082</v>
      </c>
      <c r="G49" s="90">
        <v>2096</v>
      </c>
      <c r="H49" s="90">
        <f t="shared" si="2"/>
        <v>1986</v>
      </c>
      <c r="I49" s="90"/>
      <c r="J49" s="90">
        <v>3888</v>
      </c>
      <c r="K49" s="90">
        <v>1976</v>
      </c>
      <c r="L49" s="90">
        <f t="shared" si="3"/>
        <v>1912</v>
      </c>
      <c r="M49" s="90"/>
      <c r="N49" s="90">
        <v>3669</v>
      </c>
      <c r="O49" s="90">
        <v>1788</v>
      </c>
      <c r="P49" s="90">
        <f t="shared" si="4"/>
        <v>1881</v>
      </c>
      <c r="Q49" s="90"/>
      <c r="R49" s="90">
        <v>3725</v>
      </c>
      <c r="S49" s="90">
        <v>1734</v>
      </c>
      <c r="T49" s="90">
        <f t="shared" si="5"/>
        <v>1991</v>
      </c>
      <c r="U49" s="90"/>
      <c r="V49" s="90">
        <v>3564</v>
      </c>
      <c r="W49" s="90">
        <v>1672</v>
      </c>
      <c r="X49" s="90">
        <f t="shared" si="6"/>
        <v>1892</v>
      </c>
      <c r="Y49" s="90"/>
      <c r="Z49" s="90">
        <v>924</v>
      </c>
      <c r="AA49" s="90">
        <v>377</v>
      </c>
      <c r="AB49" s="90">
        <f t="shared" si="7"/>
        <v>547</v>
      </c>
    </row>
    <row r="50" spans="1:28" x14ac:dyDescent="0.2">
      <c r="A50" s="19" t="s">
        <v>34</v>
      </c>
      <c r="B50" s="89">
        <f t="shared" si="0"/>
        <v>26147</v>
      </c>
      <c r="C50" s="89">
        <f t="shared" si="0"/>
        <v>12805</v>
      </c>
      <c r="D50" s="89">
        <f t="shared" si="1"/>
        <v>13342</v>
      </c>
      <c r="E50" s="90"/>
      <c r="F50" s="90">
        <v>4673</v>
      </c>
      <c r="G50" s="90">
        <v>2418</v>
      </c>
      <c r="H50" s="90">
        <f t="shared" si="2"/>
        <v>2255</v>
      </c>
      <c r="I50" s="90"/>
      <c r="J50" s="90">
        <v>4971</v>
      </c>
      <c r="K50" s="90">
        <v>2506</v>
      </c>
      <c r="L50" s="90">
        <f t="shared" si="3"/>
        <v>2465</v>
      </c>
      <c r="M50" s="90"/>
      <c r="N50" s="90">
        <v>4477</v>
      </c>
      <c r="O50" s="90">
        <v>2264</v>
      </c>
      <c r="P50" s="90">
        <f t="shared" si="4"/>
        <v>2213</v>
      </c>
      <c r="Q50" s="90"/>
      <c r="R50" s="90">
        <v>5117</v>
      </c>
      <c r="S50" s="90">
        <v>2417</v>
      </c>
      <c r="T50" s="90">
        <f t="shared" si="5"/>
        <v>2700</v>
      </c>
      <c r="U50" s="90"/>
      <c r="V50" s="90">
        <v>4840</v>
      </c>
      <c r="W50" s="90">
        <v>2284</v>
      </c>
      <c r="X50" s="90">
        <f t="shared" si="6"/>
        <v>2556</v>
      </c>
      <c r="Y50" s="90"/>
      <c r="Z50" s="90">
        <v>2069</v>
      </c>
      <c r="AA50" s="90">
        <v>916</v>
      </c>
      <c r="AB50" s="90">
        <f t="shared" si="7"/>
        <v>1153</v>
      </c>
    </row>
    <row r="51" spans="1:28" x14ac:dyDescent="0.2">
      <c r="A51" s="19" t="s">
        <v>35</v>
      </c>
      <c r="B51" s="89">
        <f t="shared" si="0"/>
        <v>6535</v>
      </c>
      <c r="C51" s="89">
        <f t="shared" si="0"/>
        <v>3325</v>
      </c>
      <c r="D51" s="89">
        <f t="shared" si="1"/>
        <v>3210</v>
      </c>
      <c r="E51" s="91"/>
      <c r="F51" s="91">
        <v>1180</v>
      </c>
      <c r="G51" s="91">
        <v>610</v>
      </c>
      <c r="H51" s="90">
        <f t="shared" si="2"/>
        <v>570</v>
      </c>
      <c r="I51" s="91"/>
      <c r="J51" s="90">
        <v>1132</v>
      </c>
      <c r="K51" s="90">
        <v>590</v>
      </c>
      <c r="L51" s="90">
        <f t="shared" si="3"/>
        <v>542</v>
      </c>
      <c r="M51" s="90"/>
      <c r="N51" s="90">
        <v>1156</v>
      </c>
      <c r="O51" s="90">
        <v>592</v>
      </c>
      <c r="P51" s="90">
        <f t="shared" si="4"/>
        <v>564</v>
      </c>
      <c r="Q51" s="90"/>
      <c r="R51" s="90">
        <v>1364</v>
      </c>
      <c r="S51" s="90">
        <v>688</v>
      </c>
      <c r="T51" s="90">
        <f t="shared" si="5"/>
        <v>676</v>
      </c>
      <c r="U51" s="90"/>
      <c r="V51" s="90">
        <v>1225</v>
      </c>
      <c r="W51" s="90">
        <v>612</v>
      </c>
      <c r="X51" s="90">
        <f t="shared" si="6"/>
        <v>613</v>
      </c>
      <c r="Y51" s="90"/>
      <c r="Z51" s="90">
        <v>478</v>
      </c>
      <c r="AA51" s="90">
        <v>233</v>
      </c>
      <c r="AB51" s="90">
        <f t="shared" si="7"/>
        <v>245</v>
      </c>
    </row>
    <row r="52" spans="1:28" x14ac:dyDescent="0.2">
      <c r="A52" s="19" t="s">
        <v>36</v>
      </c>
      <c r="B52" s="89">
        <f t="shared" si="0"/>
        <v>15948</v>
      </c>
      <c r="C52" s="89">
        <f t="shared" si="0"/>
        <v>7852</v>
      </c>
      <c r="D52" s="89">
        <f t="shared" si="1"/>
        <v>8096</v>
      </c>
      <c r="E52" s="91"/>
      <c r="F52" s="91">
        <v>2728</v>
      </c>
      <c r="G52" s="91">
        <v>1354</v>
      </c>
      <c r="H52" s="90">
        <f t="shared" si="2"/>
        <v>1374</v>
      </c>
      <c r="I52" s="91"/>
      <c r="J52" s="91">
        <v>2992</v>
      </c>
      <c r="K52" s="91">
        <v>1542</v>
      </c>
      <c r="L52" s="90">
        <f t="shared" si="3"/>
        <v>1450</v>
      </c>
      <c r="M52" s="91"/>
      <c r="N52" s="91">
        <v>2829</v>
      </c>
      <c r="O52" s="91">
        <v>1405</v>
      </c>
      <c r="P52" s="90">
        <f t="shared" si="4"/>
        <v>1424</v>
      </c>
      <c r="Q52" s="91"/>
      <c r="R52" s="91">
        <v>3381</v>
      </c>
      <c r="S52" s="91">
        <v>1623</v>
      </c>
      <c r="T52" s="90">
        <f t="shared" si="5"/>
        <v>1758</v>
      </c>
      <c r="U52" s="91"/>
      <c r="V52" s="91">
        <v>3232</v>
      </c>
      <c r="W52" s="91">
        <v>1563</v>
      </c>
      <c r="X52" s="90">
        <f t="shared" si="6"/>
        <v>1669</v>
      </c>
      <c r="Y52" s="91"/>
      <c r="Z52" s="91">
        <v>786</v>
      </c>
      <c r="AA52" s="91">
        <v>365</v>
      </c>
      <c r="AB52" s="90">
        <f t="shared" si="7"/>
        <v>421</v>
      </c>
    </row>
    <row r="53" spans="1:28" s="1" customFormat="1" x14ac:dyDescent="0.2">
      <c r="A53" s="19" t="s">
        <v>53</v>
      </c>
      <c r="B53" s="89">
        <f t="shared" si="0"/>
        <v>3095</v>
      </c>
      <c r="C53" s="89">
        <f t="shared" si="0"/>
        <v>1501</v>
      </c>
      <c r="D53" s="89">
        <f t="shared" si="1"/>
        <v>1594</v>
      </c>
      <c r="E53" s="91"/>
      <c r="F53" s="91">
        <v>518</v>
      </c>
      <c r="G53" s="91">
        <v>255</v>
      </c>
      <c r="H53" s="90">
        <f t="shared" si="2"/>
        <v>263</v>
      </c>
      <c r="I53" s="91"/>
      <c r="J53" s="91">
        <v>511</v>
      </c>
      <c r="K53" s="91">
        <v>296</v>
      </c>
      <c r="L53" s="90">
        <f t="shared" si="3"/>
        <v>215</v>
      </c>
      <c r="M53" s="91"/>
      <c r="N53" s="91">
        <v>537</v>
      </c>
      <c r="O53" s="91">
        <v>270</v>
      </c>
      <c r="P53" s="90">
        <f t="shared" si="4"/>
        <v>267</v>
      </c>
      <c r="Q53" s="91"/>
      <c r="R53" s="91">
        <v>652</v>
      </c>
      <c r="S53" s="91">
        <v>291</v>
      </c>
      <c r="T53" s="90">
        <f t="shared" si="5"/>
        <v>361</v>
      </c>
      <c r="U53" s="91"/>
      <c r="V53" s="91">
        <v>629</v>
      </c>
      <c r="W53" s="91">
        <v>287</v>
      </c>
      <c r="X53" s="90">
        <f t="shared" si="6"/>
        <v>342</v>
      </c>
      <c r="Y53" s="91"/>
      <c r="Z53" s="91">
        <v>248</v>
      </c>
      <c r="AA53" s="91">
        <v>102</v>
      </c>
      <c r="AB53" s="90">
        <f t="shared" si="7"/>
        <v>146</v>
      </c>
    </row>
    <row r="54" spans="1:28" s="1" customFormat="1" x14ac:dyDescent="0.2">
      <c r="A54" s="19" t="s">
        <v>28</v>
      </c>
      <c r="B54" s="89">
        <f t="shared" si="0"/>
        <v>37520</v>
      </c>
      <c r="C54" s="89">
        <f t="shared" si="0"/>
        <v>18516</v>
      </c>
      <c r="D54" s="89">
        <f t="shared" si="1"/>
        <v>19004</v>
      </c>
      <c r="E54" s="91"/>
      <c r="F54" s="91">
        <v>7418</v>
      </c>
      <c r="G54" s="91">
        <v>3733</v>
      </c>
      <c r="H54" s="90">
        <f t="shared" si="2"/>
        <v>3685</v>
      </c>
      <c r="I54" s="91"/>
      <c r="J54" s="91">
        <v>7281</v>
      </c>
      <c r="K54" s="91">
        <v>3706</v>
      </c>
      <c r="L54" s="90">
        <f t="shared" si="3"/>
        <v>3575</v>
      </c>
      <c r="M54" s="91"/>
      <c r="N54" s="91">
        <v>6885</v>
      </c>
      <c r="O54" s="91">
        <v>3428</v>
      </c>
      <c r="P54" s="90">
        <f t="shared" si="4"/>
        <v>3457</v>
      </c>
      <c r="Q54" s="91"/>
      <c r="R54" s="91">
        <v>7421</v>
      </c>
      <c r="S54" s="91">
        <v>3570</v>
      </c>
      <c r="T54" s="90">
        <f t="shared" si="5"/>
        <v>3851</v>
      </c>
      <c r="U54" s="91"/>
      <c r="V54" s="91">
        <v>6575</v>
      </c>
      <c r="W54" s="91">
        <v>3183</v>
      </c>
      <c r="X54" s="90">
        <f t="shared" si="6"/>
        <v>3392</v>
      </c>
      <c r="Y54" s="91"/>
      <c r="Z54" s="91">
        <v>1940</v>
      </c>
      <c r="AA54" s="91">
        <v>896</v>
      </c>
      <c r="AB54" s="90">
        <f t="shared" si="7"/>
        <v>1044</v>
      </c>
    </row>
    <row r="55" spans="1:28" s="1" customFormat="1" x14ac:dyDescent="0.2">
      <c r="A55" s="19" t="s">
        <v>37</v>
      </c>
      <c r="B55" s="89">
        <f t="shared" si="0"/>
        <v>17628</v>
      </c>
      <c r="C55" s="89">
        <f t="shared" si="0"/>
        <v>8796</v>
      </c>
      <c r="D55" s="89">
        <f t="shared" si="1"/>
        <v>8832</v>
      </c>
      <c r="E55" s="90"/>
      <c r="F55" s="90">
        <v>3347</v>
      </c>
      <c r="G55" s="90">
        <v>1694</v>
      </c>
      <c r="H55" s="90">
        <f t="shared" si="2"/>
        <v>1653</v>
      </c>
      <c r="I55" s="90"/>
      <c r="J55" s="90">
        <v>3430</v>
      </c>
      <c r="K55" s="90">
        <v>1756</v>
      </c>
      <c r="L55" s="90">
        <f t="shared" si="3"/>
        <v>1674</v>
      </c>
      <c r="M55" s="90"/>
      <c r="N55" s="90">
        <v>3285</v>
      </c>
      <c r="O55" s="90">
        <v>1672</v>
      </c>
      <c r="P55" s="90">
        <f t="shared" si="4"/>
        <v>1613</v>
      </c>
      <c r="Q55" s="90"/>
      <c r="R55" s="90">
        <v>3565</v>
      </c>
      <c r="S55" s="90">
        <v>1745</v>
      </c>
      <c r="T55" s="90">
        <f t="shared" si="5"/>
        <v>1820</v>
      </c>
      <c r="U55" s="90"/>
      <c r="V55" s="90">
        <v>3342</v>
      </c>
      <c r="W55" s="90">
        <v>1624</v>
      </c>
      <c r="X55" s="90">
        <f t="shared" si="6"/>
        <v>1718</v>
      </c>
      <c r="Y55" s="90"/>
      <c r="Z55" s="90">
        <v>659</v>
      </c>
      <c r="AA55" s="90">
        <v>305</v>
      </c>
      <c r="AB55" s="90">
        <f t="shared" si="7"/>
        <v>354</v>
      </c>
    </row>
    <row r="56" spans="1:28" s="1" customFormat="1" x14ac:dyDescent="0.2">
      <c r="A56" s="19" t="s">
        <v>38</v>
      </c>
      <c r="B56" s="89">
        <f t="shared" si="0"/>
        <v>20707</v>
      </c>
      <c r="C56" s="89">
        <f t="shared" si="0"/>
        <v>10104</v>
      </c>
      <c r="D56" s="89">
        <f t="shared" si="1"/>
        <v>10603</v>
      </c>
      <c r="E56" s="91"/>
      <c r="F56" s="91">
        <v>4132</v>
      </c>
      <c r="G56" s="91">
        <v>2092</v>
      </c>
      <c r="H56" s="90">
        <f t="shared" si="2"/>
        <v>2040</v>
      </c>
      <c r="I56" s="91"/>
      <c r="J56" s="91">
        <v>4150</v>
      </c>
      <c r="K56" s="91">
        <v>2134</v>
      </c>
      <c r="L56" s="90">
        <f t="shared" si="3"/>
        <v>2016</v>
      </c>
      <c r="M56" s="91"/>
      <c r="N56" s="91">
        <v>3676</v>
      </c>
      <c r="O56" s="91">
        <v>1814</v>
      </c>
      <c r="P56" s="90">
        <f t="shared" si="4"/>
        <v>1862</v>
      </c>
      <c r="Q56" s="91"/>
      <c r="R56" s="91">
        <v>4151</v>
      </c>
      <c r="S56" s="91">
        <v>1928</v>
      </c>
      <c r="T56" s="90">
        <f t="shared" si="5"/>
        <v>2223</v>
      </c>
      <c r="U56" s="91"/>
      <c r="V56" s="91">
        <v>3379</v>
      </c>
      <c r="W56" s="91">
        <v>1633</v>
      </c>
      <c r="X56" s="90">
        <f t="shared" si="6"/>
        <v>1746</v>
      </c>
      <c r="Y56" s="91"/>
      <c r="Z56" s="91">
        <v>1219</v>
      </c>
      <c r="AA56" s="91">
        <v>503</v>
      </c>
      <c r="AB56" s="90">
        <f t="shared" si="7"/>
        <v>716</v>
      </c>
    </row>
    <row r="57" spans="1:28" s="1" customFormat="1" x14ac:dyDescent="0.2">
      <c r="A57" s="19" t="s">
        <v>39</v>
      </c>
      <c r="B57" s="89">
        <f t="shared" si="0"/>
        <v>6315</v>
      </c>
      <c r="C57" s="89">
        <f t="shared" si="0"/>
        <v>3067</v>
      </c>
      <c r="D57" s="89">
        <f t="shared" si="1"/>
        <v>3248</v>
      </c>
      <c r="E57" s="91"/>
      <c r="F57" s="91">
        <v>1373</v>
      </c>
      <c r="G57" s="91">
        <v>678</v>
      </c>
      <c r="H57" s="90">
        <f t="shared" si="2"/>
        <v>695</v>
      </c>
      <c r="I57" s="91"/>
      <c r="J57" s="91">
        <v>1291</v>
      </c>
      <c r="K57" s="91">
        <v>670</v>
      </c>
      <c r="L57" s="90">
        <f t="shared" si="3"/>
        <v>621</v>
      </c>
      <c r="M57" s="91"/>
      <c r="N57" s="91">
        <v>1163</v>
      </c>
      <c r="O57" s="91">
        <v>568</v>
      </c>
      <c r="P57" s="90">
        <f t="shared" si="4"/>
        <v>595</v>
      </c>
      <c r="Q57" s="91"/>
      <c r="R57" s="91">
        <v>1172</v>
      </c>
      <c r="S57" s="91">
        <v>540</v>
      </c>
      <c r="T57" s="90">
        <f t="shared" si="5"/>
        <v>632</v>
      </c>
      <c r="U57" s="91"/>
      <c r="V57" s="91">
        <v>1092</v>
      </c>
      <c r="W57" s="91">
        <v>513</v>
      </c>
      <c r="X57" s="90">
        <f t="shared" si="6"/>
        <v>579</v>
      </c>
      <c r="Y57" s="91"/>
      <c r="Z57" s="91">
        <v>224</v>
      </c>
      <c r="AA57" s="91">
        <v>98</v>
      </c>
      <c r="AB57" s="90">
        <f t="shared" si="7"/>
        <v>126</v>
      </c>
    </row>
    <row r="58" spans="1:28" s="1" customFormat="1" x14ac:dyDescent="0.2">
      <c r="A58" s="18" t="s">
        <v>20</v>
      </c>
      <c r="B58" s="89">
        <f t="shared" si="0"/>
        <v>35279</v>
      </c>
      <c r="C58" s="89">
        <f t="shared" si="0"/>
        <v>17585</v>
      </c>
      <c r="D58" s="89">
        <f t="shared" si="1"/>
        <v>17694</v>
      </c>
      <c r="E58" s="89"/>
      <c r="F58" s="90">
        <v>6523</v>
      </c>
      <c r="G58" s="90">
        <v>3285</v>
      </c>
      <c r="H58" s="90">
        <f t="shared" si="2"/>
        <v>3238</v>
      </c>
      <c r="I58" s="89"/>
      <c r="J58" s="90">
        <v>6912</v>
      </c>
      <c r="K58" s="90">
        <v>3562</v>
      </c>
      <c r="L58" s="90">
        <f t="shared" si="3"/>
        <v>3350</v>
      </c>
      <c r="M58" s="89"/>
      <c r="N58" s="90">
        <v>6457</v>
      </c>
      <c r="O58" s="90">
        <v>3259</v>
      </c>
      <c r="P58" s="90">
        <f t="shared" si="4"/>
        <v>3198</v>
      </c>
      <c r="Q58" s="89"/>
      <c r="R58" s="90">
        <v>7198</v>
      </c>
      <c r="S58" s="90">
        <v>3603</v>
      </c>
      <c r="T58" s="90">
        <f t="shared" si="5"/>
        <v>3595</v>
      </c>
      <c r="U58" s="89"/>
      <c r="V58" s="90">
        <v>6549</v>
      </c>
      <c r="W58" s="90">
        <v>3127</v>
      </c>
      <c r="X58" s="90">
        <f t="shared" si="6"/>
        <v>3422</v>
      </c>
      <c r="Y58" s="89"/>
      <c r="Z58" s="90">
        <v>1640</v>
      </c>
      <c r="AA58" s="90">
        <v>749</v>
      </c>
      <c r="AB58" s="90">
        <f t="shared" si="7"/>
        <v>891</v>
      </c>
    </row>
    <row r="59" spans="1:28" s="1" customFormat="1" x14ac:dyDescent="0.2">
      <c r="A59" s="19" t="s">
        <v>40</v>
      </c>
      <c r="B59" s="89">
        <f t="shared" si="0"/>
        <v>8275</v>
      </c>
      <c r="C59" s="89">
        <f t="shared" si="0"/>
        <v>4115</v>
      </c>
      <c r="D59" s="89">
        <f t="shared" si="1"/>
        <v>4160</v>
      </c>
      <c r="E59" s="89"/>
      <c r="F59" s="89">
        <v>1651</v>
      </c>
      <c r="G59" s="89">
        <v>841</v>
      </c>
      <c r="H59" s="90">
        <f t="shared" si="2"/>
        <v>810</v>
      </c>
      <c r="I59" s="89"/>
      <c r="J59" s="89">
        <v>1674</v>
      </c>
      <c r="K59" s="89">
        <v>821</v>
      </c>
      <c r="L59" s="90">
        <f t="shared" si="3"/>
        <v>853</v>
      </c>
      <c r="M59" s="89"/>
      <c r="N59" s="89">
        <v>1498</v>
      </c>
      <c r="O59" s="89">
        <v>756</v>
      </c>
      <c r="P59" s="90">
        <f t="shared" si="4"/>
        <v>742</v>
      </c>
      <c r="Q59" s="89"/>
      <c r="R59" s="89">
        <v>1721</v>
      </c>
      <c r="S59" s="89">
        <v>860</v>
      </c>
      <c r="T59" s="90">
        <f t="shared" si="5"/>
        <v>861</v>
      </c>
      <c r="U59" s="89"/>
      <c r="V59" s="89">
        <v>1552</v>
      </c>
      <c r="W59" s="89">
        <v>763</v>
      </c>
      <c r="X59" s="90">
        <f t="shared" si="6"/>
        <v>789</v>
      </c>
      <c r="Y59" s="89"/>
      <c r="Z59" s="89">
        <v>179</v>
      </c>
      <c r="AA59" s="89">
        <v>74</v>
      </c>
      <c r="AB59" s="90">
        <f t="shared" si="7"/>
        <v>105</v>
      </c>
    </row>
    <row r="60" spans="1:28" s="1" customFormat="1" x14ac:dyDescent="0.2">
      <c r="A60" s="19" t="s">
        <v>21</v>
      </c>
      <c r="B60" s="89">
        <f t="shared" si="0"/>
        <v>32748</v>
      </c>
      <c r="C60" s="89">
        <f t="shared" si="0"/>
        <v>16108</v>
      </c>
      <c r="D60" s="89">
        <f t="shared" si="1"/>
        <v>16640</v>
      </c>
      <c r="E60" s="89"/>
      <c r="F60" s="89">
        <v>5955</v>
      </c>
      <c r="G60" s="89">
        <v>2952</v>
      </c>
      <c r="H60" s="90">
        <f t="shared" si="2"/>
        <v>3003</v>
      </c>
      <c r="I60" s="89"/>
      <c r="J60" s="89">
        <v>6301</v>
      </c>
      <c r="K60" s="89">
        <v>3150</v>
      </c>
      <c r="L60" s="90">
        <f t="shared" si="3"/>
        <v>3151</v>
      </c>
      <c r="M60" s="89"/>
      <c r="N60" s="89">
        <v>6179</v>
      </c>
      <c r="O60" s="89">
        <v>3126</v>
      </c>
      <c r="P60" s="90">
        <f t="shared" si="4"/>
        <v>3053</v>
      </c>
      <c r="Q60" s="89"/>
      <c r="R60" s="89">
        <v>6598</v>
      </c>
      <c r="S60" s="89">
        <v>3197</v>
      </c>
      <c r="T60" s="90">
        <f t="shared" si="5"/>
        <v>3401</v>
      </c>
      <c r="U60" s="89"/>
      <c r="V60" s="89">
        <v>6040</v>
      </c>
      <c r="W60" s="89">
        <v>2929</v>
      </c>
      <c r="X60" s="90">
        <f t="shared" si="6"/>
        <v>3111</v>
      </c>
      <c r="Y60" s="89"/>
      <c r="Z60" s="89">
        <v>1675</v>
      </c>
      <c r="AA60" s="89">
        <v>754</v>
      </c>
      <c r="AB60" s="90">
        <f t="shared" si="7"/>
        <v>921</v>
      </c>
    </row>
    <row r="61" spans="1:28" s="1" customFormat="1" x14ac:dyDescent="0.2">
      <c r="A61" s="19" t="s">
        <v>87</v>
      </c>
      <c r="B61" s="89">
        <f t="shared" si="0"/>
        <v>7186</v>
      </c>
      <c r="C61" s="89">
        <f t="shared" si="0"/>
        <v>3400</v>
      </c>
      <c r="D61" s="89">
        <f t="shared" si="1"/>
        <v>3786</v>
      </c>
      <c r="E61" s="89"/>
      <c r="F61" s="89">
        <v>1434</v>
      </c>
      <c r="G61" s="89">
        <v>676</v>
      </c>
      <c r="H61" s="90">
        <f t="shared" si="2"/>
        <v>758</v>
      </c>
      <c r="I61" s="89"/>
      <c r="J61" s="89">
        <v>1436</v>
      </c>
      <c r="K61" s="89">
        <v>684</v>
      </c>
      <c r="L61" s="90">
        <f t="shared" si="3"/>
        <v>752</v>
      </c>
      <c r="M61" s="89"/>
      <c r="N61" s="89">
        <v>1366</v>
      </c>
      <c r="O61" s="89">
        <v>669</v>
      </c>
      <c r="P61" s="90">
        <f t="shared" si="4"/>
        <v>697</v>
      </c>
      <c r="Q61" s="89"/>
      <c r="R61" s="89">
        <v>1490</v>
      </c>
      <c r="S61" s="89">
        <v>682</v>
      </c>
      <c r="T61" s="90">
        <f t="shared" si="5"/>
        <v>808</v>
      </c>
      <c r="U61" s="89"/>
      <c r="V61" s="89">
        <v>1310</v>
      </c>
      <c r="W61" s="89">
        <v>625</v>
      </c>
      <c r="X61" s="90">
        <f t="shared" si="6"/>
        <v>685</v>
      </c>
      <c r="Y61" s="89"/>
      <c r="Z61" s="89">
        <v>150</v>
      </c>
      <c r="AA61" s="89">
        <v>64</v>
      </c>
      <c r="AB61" s="90">
        <f t="shared" si="7"/>
        <v>86</v>
      </c>
    </row>
    <row r="62" spans="1:28" s="1" customFormat="1" x14ac:dyDescent="0.2">
      <c r="A62" s="19" t="s">
        <v>29</v>
      </c>
      <c r="B62" s="89">
        <f t="shared" si="0"/>
        <v>12593</v>
      </c>
      <c r="C62" s="89">
        <f t="shared" si="0"/>
        <v>5999</v>
      </c>
      <c r="D62" s="89">
        <f t="shared" si="1"/>
        <v>6594</v>
      </c>
      <c r="E62" s="89"/>
      <c r="F62" s="89">
        <v>2565</v>
      </c>
      <c r="G62" s="89">
        <v>1242</v>
      </c>
      <c r="H62" s="90">
        <f t="shared" si="2"/>
        <v>1323</v>
      </c>
      <c r="I62" s="89"/>
      <c r="J62" s="89">
        <v>2559</v>
      </c>
      <c r="K62" s="89">
        <v>1256</v>
      </c>
      <c r="L62" s="90">
        <f t="shared" si="3"/>
        <v>1303</v>
      </c>
      <c r="M62" s="89"/>
      <c r="N62" s="89">
        <v>2233</v>
      </c>
      <c r="O62" s="89">
        <v>1073</v>
      </c>
      <c r="P62" s="90">
        <f t="shared" si="4"/>
        <v>1160</v>
      </c>
      <c r="Q62" s="89"/>
      <c r="R62" s="89">
        <v>2514</v>
      </c>
      <c r="S62" s="89">
        <v>1178</v>
      </c>
      <c r="T62" s="90">
        <f t="shared" si="5"/>
        <v>1336</v>
      </c>
      <c r="U62" s="89"/>
      <c r="V62" s="89">
        <v>2279</v>
      </c>
      <c r="W62" s="89">
        <v>1053</v>
      </c>
      <c r="X62" s="90">
        <f t="shared" si="6"/>
        <v>1226</v>
      </c>
      <c r="Y62" s="89"/>
      <c r="Z62" s="89">
        <v>443</v>
      </c>
      <c r="AA62" s="89">
        <v>197</v>
      </c>
      <c r="AB62" s="90">
        <f t="shared" si="7"/>
        <v>246</v>
      </c>
    </row>
    <row r="63" spans="1:28" s="1" customFormat="1" x14ac:dyDescent="0.2">
      <c r="A63" s="19" t="s">
        <v>41</v>
      </c>
      <c r="B63" s="89">
        <f t="shared" si="0"/>
        <v>7431</v>
      </c>
      <c r="C63" s="89">
        <f t="shared" si="0"/>
        <v>3596</v>
      </c>
      <c r="D63" s="89">
        <f t="shared" si="1"/>
        <v>3835</v>
      </c>
      <c r="E63" s="89"/>
      <c r="F63" s="89">
        <v>1213</v>
      </c>
      <c r="G63" s="89">
        <v>610</v>
      </c>
      <c r="H63" s="90">
        <f t="shared" si="2"/>
        <v>603</v>
      </c>
      <c r="I63" s="89"/>
      <c r="J63" s="89">
        <v>1158</v>
      </c>
      <c r="K63" s="89">
        <v>602</v>
      </c>
      <c r="L63" s="90">
        <f t="shared" si="3"/>
        <v>556</v>
      </c>
      <c r="M63" s="89"/>
      <c r="N63" s="89">
        <v>1135</v>
      </c>
      <c r="O63" s="89">
        <v>589</v>
      </c>
      <c r="P63" s="90">
        <f t="shared" si="4"/>
        <v>546</v>
      </c>
      <c r="Q63" s="89"/>
      <c r="R63" s="89">
        <v>1864</v>
      </c>
      <c r="S63" s="89">
        <v>817</v>
      </c>
      <c r="T63" s="90">
        <f t="shared" si="5"/>
        <v>1047</v>
      </c>
      <c r="U63" s="89"/>
      <c r="V63" s="89">
        <v>1434</v>
      </c>
      <c r="W63" s="89">
        <v>689</v>
      </c>
      <c r="X63" s="90">
        <f t="shared" si="6"/>
        <v>745</v>
      </c>
      <c r="Y63" s="89"/>
      <c r="Z63" s="89">
        <v>627</v>
      </c>
      <c r="AA63" s="89">
        <v>289</v>
      </c>
      <c r="AB63" s="90">
        <f t="shared" si="7"/>
        <v>338</v>
      </c>
    </row>
    <row r="64" spans="1:28" s="1" customFormat="1" x14ac:dyDescent="0.2">
      <c r="A64" s="19" t="s">
        <v>42</v>
      </c>
      <c r="B64" s="89">
        <f t="shared" si="0"/>
        <v>9995</v>
      </c>
      <c r="C64" s="89">
        <f t="shared" si="0"/>
        <v>4822</v>
      </c>
      <c r="D64" s="89">
        <f t="shared" si="1"/>
        <v>5173</v>
      </c>
      <c r="E64" s="89"/>
      <c r="F64" s="89">
        <v>1831</v>
      </c>
      <c r="G64" s="89">
        <v>928</v>
      </c>
      <c r="H64" s="90">
        <f t="shared" si="2"/>
        <v>903</v>
      </c>
      <c r="I64" s="89"/>
      <c r="J64" s="89">
        <v>1839</v>
      </c>
      <c r="K64" s="89">
        <v>931</v>
      </c>
      <c r="L64" s="90">
        <f t="shared" si="3"/>
        <v>908</v>
      </c>
      <c r="M64" s="89"/>
      <c r="N64" s="89">
        <v>1606</v>
      </c>
      <c r="O64" s="89">
        <v>827</v>
      </c>
      <c r="P64" s="90">
        <f t="shared" si="4"/>
        <v>779</v>
      </c>
      <c r="Q64" s="89"/>
      <c r="R64" s="89">
        <v>2195</v>
      </c>
      <c r="S64" s="89">
        <v>992</v>
      </c>
      <c r="T64" s="90">
        <f t="shared" si="5"/>
        <v>1203</v>
      </c>
      <c r="U64" s="89"/>
      <c r="V64" s="89">
        <v>1813</v>
      </c>
      <c r="W64" s="89">
        <v>839</v>
      </c>
      <c r="X64" s="90">
        <f t="shared" si="6"/>
        <v>974</v>
      </c>
      <c r="Y64" s="89"/>
      <c r="Z64" s="89">
        <v>711</v>
      </c>
      <c r="AA64" s="89">
        <v>305</v>
      </c>
      <c r="AB64" s="90">
        <f t="shared" si="7"/>
        <v>406</v>
      </c>
    </row>
    <row r="65" spans="1:28" s="1" customFormat="1" x14ac:dyDescent="0.2">
      <c r="A65" s="19" t="s">
        <v>30</v>
      </c>
      <c r="B65" s="89">
        <f t="shared" si="0"/>
        <v>6204</v>
      </c>
      <c r="C65" s="89">
        <f t="shared" si="0"/>
        <v>3105</v>
      </c>
      <c r="D65" s="89">
        <f t="shared" si="1"/>
        <v>3099</v>
      </c>
      <c r="E65" s="89"/>
      <c r="F65" s="89">
        <v>1167</v>
      </c>
      <c r="G65" s="89">
        <v>606</v>
      </c>
      <c r="H65" s="90">
        <f t="shared" si="2"/>
        <v>561</v>
      </c>
      <c r="I65" s="89"/>
      <c r="J65" s="89">
        <v>1176</v>
      </c>
      <c r="K65" s="89">
        <v>628</v>
      </c>
      <c r="L65" s="90">
        <f t="shared" si="3"/>
        <v>548</v>
      </c>
      <c r="M65" s="89"/>
      <c r="N65" s="89">
        <v>1070</v>
      </c>
      <c r="O65" s="89">
        <v>546</v>
      </c>
      <c r="P65" s="90">
        <f t="shared" si="4"/>
        <v>524</v>
      </c>
      <c r="Q65" s="89"/>
      <c r="R65" s="89">
        <v>1276</v>
      </c>
      <c r="S65" s="89">
        <v>638</v>
      </c>
      <c r="T65" s="90">
        <f t="shared" si="5"/>
        <v>638</v>
      </c>
      <c r="U65" s="89"/>
      <c r="V65" s="89">
        <v>1218</v>
      </c>
      <c r="W65" s="89">
        <v>554</v>
      </c>
      <c r="X65" s="90">
        <f t="shared" si="6"/>
        <v>664</v>
      </c>
      <c r="Y65" s="89"/>
      <c r="Z65" s="89">
        <v>297</v>
      </c>
      <c r="AA65" s="89">
        <v>133</v>
      </c>
      <c r="AB65" s="90">
        <f t="shared" si="7"/>
        <v>164</v>
      </c>
    </row>
    <row r="66" spans="1:28" s="1" customFormat="1" x14ac:dyDescent="0.2">
      <c r="A66" s="19" t="s">
        <v>31</v>
      </c>
      <c r="B66" s="89">
        <f t="shared" si="0"/>
        <v>12427</v>
      </c>
      <c r="C66" s="89">
        <f t="shared" si="0"/>
        <v>6233</v>
      </c>
      <c r="D66" s="89">
        <f t="shared" si="1"/>
        <v>6194</v>
      </c>
      <c r="E66" s="89"/>
      <c r="F66" s="89">
        <v>2603</v>
      </c>
      <c r="G66" s="89">
        <v>1310</v>
      </c>
      <c r="H66" s="90">
        <f t="shared" si="2"/>
        <v>1293</v>
      </c>
      <c r="I66" s="89"/>
      <c r="J66" s="89">
        <v>2400</v>
      </c>
      <c r="K66" s="89">
        <v>1254</v>
      </c>
      <c r="L66" s="90">
        <f t="shared" si="3"/>
        <v>1146</v>
      </c>
      <c r="M66" s="89"/>
      <c r="N66" s="89">
        <v>2246</v>
      </c>
      <c r="O66" s="89">
        <v>1132</v>
      </c>
      <c r="P66" s="90">
        <f t="shared" si="4"/>
        <v>1114</v>
      </c>
      <c r="Q66" s="89"/>
      <c r="R66" s="89">
        <v>2446</v>
      </c>
      <c r="S66" s="89">
        <v>1204</v>
      </c>
      <c r="T66" s="90">
        <f t="shared" si="5"/>
        <v>1242</v>
      </c>
      <c r="U66" s="89"/>
      <c r="V66" s="89">
        <v>2348</v>
      </c>
      <c r="W66" s="89">
        <v>1151</v>
      </c>
      <c r="X66" s="90">
        <f t="shared" si="6"/>
        <v>1197</v>
      </c>
      <c r="Y66" s="89"/>
      <c r="Z66" s="89">
        <v>384</v>
      </c>
      <c r="AA66" s="89">
        <v>182</v>
      </c>
      <c r="AB66" s="90">
        <f t="shared" si="7"/>
        <v>202</v>
      </c>
    </row>
    <row r="67" spans="1:28" s="1" customFormat="1" x14ac:dyDescent="0.2">
      <c r="A67" s="19" t="s">
        <v>32</v>
      </c>
      <c r="B67" s="89">
        <f t="shared" si="0"/>
        <v>14892</v>
      </c>
      <c r="C67" s="89">
        <f t="shared" si="0"/>
        <v>7181</v>
      </c>
      <c r="D67" s="89">
        <f t="shared" si="1"/>
        <v>7711</v>
      </c>
      <c r="E67" s="89"/>
      <c r="F67" s="89">
        <v>2620</v>
      </c>
      <c r="G67" s="89">
        <v>1311</v>
      </c>
      <c r="H67" s="90">
        <f t="shared" si="2"/>
        <v>1309</v>
      </c>
      <c r="I67" s="89"/>
      <c r="J67" s="89">
        <v>2644</v>
      </c>
      <c r="K67" s="89">
        <v>1348</v>
      </c>
      <c r="L67" s="90">
        <f t="shared" si="3"/>
        <v>1296</v>
      </c>
      <c r="M67" s="89"/>
      <c r="N67" s="89">
        <v>2590</v>
      </c>
      <c r="O67" s="89">
        <v>1238</v>
      </c>
      <c r="P67" s="90">
        <f t="shared" si="4"/>
        <v>1352</v>
      </c>
      <c r="Q67" s="89"/>
      <c r="R67" s="89">
        <v>3271</v>
      </c>
      <c r="S67" s="89">
        <v>1556</v>
      </c>
      <c r="T67" s="90">
        <f t="shared" si="5"/>
        <v>1715</v>
      </c>
      <c r="U67" s="89"/>
      <c r="V67" s="89">
        <v>2932</v>
      </c>
      <c r="W67" s="89">
        <v>1375</v>
      </c>
      <c r="X67" s="90">
        <f t="shared" si="6"/>
        <v>1557</v>
      </c>
      <c r="Y67" s="89"/>
      <c r="Z67" s="89">
        <v>835</v>
      </c>
      <c r="AA67" s="89">
        <v>353</v>
      </c>
      <c r="AB67" s="90">
        <f t="shared" si="7"/>
        <v>482</v>
      </c>
    </row>
    <row r="68" spans="1:28" s="1" customFormat="1" x14ac:dyDescent="0.2">
      <c r="A68" s="19" t="s">
        <v>54</v>
      </c>
      <c r="B68" s="89">
        <f t="shared" si="0"/>
        <v>8729</v>
      </c>
      <c r="C68" s="89">
        <f t="shared" si="0"/>
        <v>4149</v>
      </c>
      <c r="D68" s="89">
        <f t="shared" si="1"/>
        <v>4580</v>
      </c>
      <c r="E68" s="89"/>
      <c r="F68" s="89">
        <v>1542</v>
      </c>
      <c r="G68" s="89">
        <v>776</v>
      </c>
      <c r="H68" s="90">
        <f t="shared" si="2"/>
        <v>766</v>
      </c>
      <c r="I68" s="89"/>
      <c r="J68" s="89">
        <v>1620</v>
      </c>
      <c r="K68" s="89">
        <v>822</v>
      </c>
      <c r="L68" s="90">
        <f t="shared" si="3"/>
        <v>798</v>
      </c>
      <c r="M68" s="89"/>
      <c r="N68" s="89">
        <v>1456</v>
      </c>
      <c r="O68" s="89">
        <v>707</v>
      </c>
      <c r="P68" s="90">
        <f t="shared" si="4"/>
        <v>749</v>
      </c>
      <c r="Q68" s="89"/>
      <c r="R68" s="89">
        <v>1987</v>
      </c>
      <c r="S68" s="89">
        <v>879</v>
      </c>
      <c r="T68" s="90">
        <f t="shared" si="5"/>
        <v>1108</v>
      </c>
      <c r="U68" s="89"/>
      <c r="V68" s="89">
        <v>1549</v>
      </c>
      <c r="W68" s="89">
        <v>697</v>
      </c>
      <c r="X68" s="90">
        <f t="shared" si="6"/>
        <v>852</v>
      </c>
      <c r="Y68" s="89"/>
      <c r="Z68" s="89">
        <v>575</v>
      </c>
      <c r="AA68" s="89">
        <v>268</v>
      </c>
      <c r="AB68" s="90">
        <f t="shared" si="7"/>
        <v>307</v>
      </c>
    </row>
    <row r="69" spans="1:28" s="1" customFormat="1" x14ac:dyDescent="0.2">
      <c r="A69" s="19" t="s">
        <v>43</v>
      </c>
      <c r="B69" s="89">
        <f t="shared" si="0"/>
        <v>8361</v>
      </c>
      <c r="C69" s="89">
        <f t="shared" si="0"/>
        <v>4089</v>
      </c>
      <c r="D69" s="89">
        <f t="shared" si="1"/>
        <v>4272</v>
      </c>
      <c r="E69" s="89"/>
      <c r="F69" s="89">
        <v>1507</v>
      </c>
      <c r="G69" s="89">
        <v>745</v>
      </c>
      <c r="H69" s="90">
        <f t="shared" si="2"/>
        <v>762</v>
      </c>
      <c r="I69" s="89"/>
      <c r="J69" s="89">
        <v>1548</v>
      </c>
      <c r="K69" s="89">
        <v>806</v>
      </c>
      <c r="L69" s="90">
        <f t="shared" si="3"/>
        <v>742</v>
      </c>
      <c r="M69" s="89"/>
      <c r="N69" s="89">
        <v>1466</v>
      </c>
      <c r="O69" s="89">
        <v>754</v>
      </c>
      <c r="P69" s="90">
        <f t="shared" si="4"/>
        <v>712</v>
      </c>
      <c r="Q69" s="89"/>
      <c r="R69" s="89">
        <v>1871</v>
      </c>
      <c r="S69" s="89">
        <v>898</v>
      </c>
      <c r="T69" s="90">
        <f t="shared" si="5"/>
        <v>973</v>
      </c>
      <c r="U69" s="89"/>
      <c r="V69" s="89">
        <v>1612</v>
      </c>
      <c r="W69" s="89">
        <v>731</v>
      </c>
      <c r="X69" s="90">
        <f t="shared" si="6"/>
        <v>881</v>
      </c>
      <c r="Y69" s="89"/>
      <c r="Z69" s="89">
        <v>357</v>
      </c>
      <c r="AA69" s="89">
        <v>155</v>
      </c>
      <c r="AB69" s="90">
        <f t="shared" si="7"/>
        <v>202</v>
      </c>
    </row>
    <row r="70" spans="1:28" s="1" customFormat="1" x14ac:dyDescent="0.2">
      <c r="A70" s="19" t="s">
        <v>44</v>
      </c>
      <c r="B70" s="89">
        <f t="shared" si="0"/>
        <v>2976</v>
      </c>
      <c r="C70" s="89">
        <f t="shared" si="0"/>
        <v>1432</v>
      </c>
      <c r="D70" s="89">
        <f t="shared" si="1"/>
        <v>1544</v>
      </c>
      <c r="E70" s="89"/>
      <c r="F70" s="89">
        <v>518</v>
      </c>
      <c r="G70" s="89">
        <v>272</v>
      </c>
      <c r="H70" s="90">
        <f t="shared" si="2"/>
        <v>246</v>
      </c>
      <c r="I70" s="89"/>
      <c r="J70" s="89">
        <v>540</v>
      </c>
      <c r="K70" s="89">
        <v>300</v>
      </c>
      <c r="L70" s="90">
        <f t="shared" si="3"/>
        <v>240</v>
      </c>
      <c r="M70" s="89"/>
      <c r="N70" s="89">
        <v>429</v>
      </c>
      <c r="O70" s="89">
        <v>219</v>
      </c>
      <c r="P70" s="90">
        <f t="shared" si="4"/>
        <v>210</v>
      </c>
      <c r="Q70" s="89"/>
      <c r="R70" s="89">
        <v>753</v>
      </c>
      <c r="S70" s="89">
        <v>336</v>
      </c>
      <c r="T70" s="90">
        <f t="shared" si="5"/>
        <v>417</v>
      </c>
      <c r="U70" s="89"/>
      <c r="V70" s="89">
        <v>502</v>
      </c>
      <c r="W70" s="89">
        <v>216</v>
      </c>
      <c r="X70" s="90">
        <f t="shared" si="6"/>
        <v>286</v>
      </c>
      <c r="Y70" s="89"/>
      <c r="Z70" s="89">
        <v>234</v>
      </c>
      <c r="AA70" s="89">
        <v>89</v>
      </c>
      <c r="AB70" s="90">
        <f t="shared" si="7"/>
        <v>145</v>
      </c>
    </row>
    <row r="71" spans="1:28" s="1" customFormat="1" x14ac:dyDescent="0.2">
      <c r="A71" s="19" t="s">
        <v>45</v>
      </c>
      <c r="B71" s="89">
        <f t="shared" si="0"/>
        <v>20706</v>
      </c>
      <c r="C71" s="89">
        <f t="shared" si="0"/>
        <v>9943</v>
      </c>
      <c r="D71" s="89">
        <f t="shared" si="1"/>
        <v>10763</v>
      </c>
      <c r="E71" s="89"/>
      <c r="F71" s="89">
        <v>4059</v>
      </c>
      <c r="G71" s="89">
        <v>2084</v>
      </c>
      <c r="H71" s="90">
        <f t="shared" si="2"/>
        <v>1975</v>
      </c>
      <c r="I71" s="89"/>
      <c r="J71" s="89">
        <v>4016</v>
      </c>
      <c r="K71" s="89">
        <v>2034</v>
      </c>
      <c r="L71" s="90">
        <f t="shared" si="3"/>
        <v>1982</v>
      </c>
      <c r="M71" s="89"/>
      <c r="N71" s="89">
        <v>3687</v>
      </c>
      <c r="O71" s="89">
        <v>1832</v>
      </c>
      <c r="P71" s="90">
        <f t="shared" si="4"/>
        <v>1855</v>
      </c>
      <c r="Q71" s="89"/>
      <c r="R71" s="89">
        <v>4222</v>
      </c>
      <c r="S71" s="89">
        <v>1874</v>
      </c>
      <c r="T71" s="90">
        <f t="shared" si="5"/>
        <v>2348</v>
      </c>
      <c r="U71" s="89"/>
      <c r="V71" s="89">
        <v>3866</v>
      </c>
      <c r="W71" s="89">
        <v>1751</v>
      </c>
      <c r="X71" s="90">
        <f t="shared" si="6"/>
        <v>2115</v>
      </c>
      <c r="Y71" s="89"/>
      <c r="Z71" s="89">
        <v>856</v>
      </c>
      <c r="AA71" s="89">
        <v>368</v>
      </c>
      <c r="AB71" s="90">
        <f t="shared" si="7"/>
        <v>488</v>
      </c>
    </row>
    <row r="72" spans="1:28" s="1" customFormat="1" x14ac:dyDescent="0.2">
      <c r="A72" s="19" t="s">
        <v>46</v>
      </c>
      <c r="B72" s="89">
        <f t="shared" si="0"/>
        <v>17651</v>
      </c>
      <c r="C72" s="89">
        <f t="shared" si="0"/>
        <v>8679</v>
      </c>
      <c r="D72" s="89">
        <f t="shared" si="1"/>
        <v>8972</v>
      </c>
      <c r="E72" s="89"/>
      <c r="F72" s="89">
        <v>3597</v>
      </c>
      <c r="G72" s="89">
        <v>1821</v>
      </c>
      <c r="H72" s="90">
        <f t="shared" si="2"/>
        <v>1776</v>
      </c>
      <c r="I72" s="89"/>
      <c r="J72" s="89">
        <v>3542</v>
      </c>
      <c r="K72" s="89">
        <v>1807</v>
      </c>
      <c r="L72" s="90">
        <f t="shared" si="3"/>
        <v>1735</v>
      </c>
      <c r="M72" s="89"/>
      <c r="N72" s="89">
        <v>3117</v>
      </c>
      <c r="O72" s="89">
        <v>1562</v>
      </c>
      <c r="P72" s="90">
        <f t="shared" si="4"/>
        <v>1555</v>
      </c>
      <c r="Q72" s="89"/>
      <c r="R72" s="89">
        <v>3482</v>
      </c>
      <c r="S72" s="89">
        <v>1648</v>
      </c>
      <c r="T72" s="90">
        <f t="shared" si="5"/>
        <v>1834</v>
      </c>
      <c r="U72" s="89"/>
      <c r="V72" s="89">
        <v>3257</v>
      </c>
      <c r="W72" s="89">
        <v>1528</v>
      </c>
      <c r="X72" s="90">
        <f t="shared" si="6"/>
        <v>1729</v>
      </c>
      <c r="Y72" s="89"/>
      <c r="Z72" s="89">
        <v>656</v>
      </c>
      <c r="AA72" s="89">
        <v>313</v>
      </c>
      <c r="AB72" s="90">
        <f t="shared" si="7"/>
        <v>343</v>
      </c>
    </row>
    <row r="73" spans="1:28" s="1" customFormat="1" ht="13.5" thickBot="1" x14ac:dyDescent="0.25">
      <c r="A73" s="19" t="s">
        <v>47</v>
      </c>
      <c r="B73" s="89">
        <f t="shared" si="0"/>
        <v>3108</v>
      </c>
      <c r="C73" s="89">
        <f t="shared" si="0"/>
        <v>1582</v>
      </c>
      <c r="D73" s="89">
        <f t="shared" si="1"/>
        <v>1526</v>
      </c>
      <c r="E73" s="89"/>
      <c r="F73" s="89">
        <v>660</v>
      </c>
      <c r="G73" s="89">
        <v>316</v>
      </c>
      <c r="H73" s="90">
        <f t="shared" si="2"/>
        <v>344</v>
      </c>
      <c r="I73" s="89"/>
      <c r="J73" s="89">
        <v>706</v>
      </c>
      <c r="K73" s="89">
        <v>368</v>
      </c>
      <c r="L73" s="90">
        <f t="shared" si="3"/>
        <v>338</v>
      </c>
      <c r="M73" s="89"/>
      <c r="N73" s="89">
        <v>586</v>
      </c>
      <c r="O73" s="89">
        <v>297</v>
      </c>
      <c r="P73" s="90">
        <f t="shared" si="4"/>
        <v>289</v>
      </c>
      <c r="Q73" s="89"/>
      <c r="R73" s="89">
        <v>582</v>
      </c>
      <c r="S73" s="89">
        <v>314</v>
      </c>
      <c r="T73" s="90">
        <f t="shared" si="5"/>
        <v>268</v>
      </c>
      <c r="U73" s="89"/>
      <c r="V73" s="89">
        <v>425</v>
      </c>
      <c r="W73" s="89">
        <v>209</v>
      </c>
      <c r="X73" s="90">
        <f t="shared" si="6"/>
        <v>216</v>
      </c>
      <c r="Y73" s="89"/>
      <c r="Z73" s="89">
        <v>149</v>
      </c>
      <c r="AA73" s="89">
        <v>78</v>
      </c>
      <c r="AB73" s="90">
        <f t="shared" si="7"/>
        <v>71</v>
      </c>
    </row>
    <row r="74" spans="1:28" x14ac:dyDescent="0.2">
      <c r="A74" s="134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</row>
  </sheetData>
  <mergeCells count="21">
    <mergeCell ref="A1:AB1"/>
    <mergeCell ref="A2:AB2"/>
    <mergeCell ref="A3:AB3"/>
    <mergeCell ref="A4:AB4"/>
    <mergeCell ref="A5:AB5"/>
    <mergeCell ref="Z42:AB42"/>
    <mergeCell ref="R6:T6"/>
    <mergeCell ref="V6:X6"/>
    <mergeCell ref="Z6:AB6"/>
    <mergeCell ref="A42:A43"/>
    <mergeCell ref="B42:D42"/>
    <mergeCell ref="F42:H42"/>
    <mergeCell ref="J42:L42"/>
    <mergeCell ref="N42:P42"/>
    <mergeCell ref="R42:T42"/>
    <mergeCell ref="V42:X42"/>
    <mergeCell ref="A6:A7"/>
    <mergeCell ref="B6:D6"/>
    <mergeCell ref="F6:H6"/>
    <mergeCell ref="J6:L6"/>
    <mergeCell ref="N6:P6"/>
  </mergeCells>
  <conditionalFormatting sqref="B45:D73">
    <cfRule type="cellIs" dxfId="144" priority="32" operator="equal">
      <formula>0</formula>
    </cfRule>
  </conditionalFormatting>
  <conditionalFormatting sqref="B9:AB37">
    <cfRule type="cellIs" dxfId="143" priority="44" operator="equal">
      <formula>0</formula>
    </cfRule>
  </conditionalFormatting>
  <conditionalFormatting sqref="E47:K47 M47:O58 U47:W58 Y47:AA58 E48:G58 I48:K58 H48:H73">
    <cfRule type="cellIs" dxfId="142" priority="40" operator="equal">
      <formula>0</formula>
    </cfRule>
  </conditionalFormatting>
  <conditionalFormatting sqref="E45:P46">
    <cfRule type="cellIs" dxfId="141" priority="29" operator="equal">
      <formula>0</formula>
    </cfRule>
  </conditionalFormatting>
  <conditionalFormatting sqref="L47:L73">
    <cfRule type="cellIs" dxfId="140" priority="5" operator="equal">
      <formula>0</formula>
    </cfRule>
  </conditionalFormatting>
  <conditionalFormatting sqref="P47:P73">
    <cfRule type="cellIs" dxfId="139" priority="4" operator="equal">
      <formula>0</formula>
    </cfRule>
  </conditionalFormatting>
  <conditionalFormatting sqref="Q45:Q53">
    <cfRule type="cellIs" dxfId="138" priority="37" operator="equal">
      <formula>0</formula>
    </cfRule>
  </conditionalFormatting>
  <conditionalFormatting sqref="Q53:S58">
    <cfRule type="cellIs" dxfId="137" priority="35" operator="equal">
      <formula>0</formula>
    </cfRule>
  </conditionalFormatting>
  <conditionalFormatting sqref="R47:S52">
    <cfRule type="cellIs" dxfId="136" priority="34" operator="equal">
      <formula>0</formula>
    </cfRule>
  </conditionalFormatting>
  <conditionalFormatting sqref="R45:AB46">
    <cfRule type="cellIs" dxfId="135" priority="26" operator="equal">
      <formula>0</formula>
    </cfRule>
  </conditionalFormatting>
  <conditionalFormatting sqref="T47:T73">
    <cfRule type="cellIs" dxfId="134" priority="3" operator="equal">
      <formula>0</formula>
    </cfRule>
  </conditionalFormatting>
  <conditionalFormatting sqref="X47:X73">
    <cfRule type="cellIs" dxfId="133" priority="2" operator="equal">
      <formula>0</formula>
    </cfRule>
  </conditionalFormatting>
  <conditionalFormatting sqref="AB47:AB73">
    <cfRule type="cellIs" dxfId="132" priority="1" operator="equal">
      <formula>0</formula>
    </cfRule>
  </conditionalFormatting>
  <hyperlinks>
    <hyperlink ref="AC2" location="Contenido!A1" display="Contenido" xr:uid="{00000000-0004-0000-1B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 tint="0.59999389629810485"/>
    <pageSetUpPr fitToPage="1"/>
  </sheetPr>
  <dimension ref="A1:AC38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189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160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96">
        <f>SUM(B11:B37)</f>
        <v>8189</v>
      </c>
      <c r="C9" s="96">
        <f>SUM(C11:C37)</f>
        <v>4174</v>
      </c>
      <c r="D9" s="96">
        <f>SUM(D11:D37)</f>
        <v>4015</v>
      </c>
      <c r="E9" s="96"/>
      <c r="F9" s="96">
        <f>SUM(F11:F37)</f>
        <v>606</v>
      </c>
      <c r="G9" s="96">
        <f>SUM(G11:G37)</f>
        <v>405</v>
      </c>
      <c r="H9" s="96">
        <f>SUM(H11:H37)</f>
        <v>201</v>
      </c>
      <c r="I9" s="96"/>
      <c r="J9" s="96">
        <f>SUM(J11:J37)</f>
        <v>482</v>
      </c>
      <c r="K9" s="96">
        <f>SUM(K11:K37)</f>
        <v>348</v>
      </c>
      <c r="L9" s="96">
        <f>SUM(L11:L37)</f>
        <v>134</v>
      </c>
      <c r="M9" s="96"/>
      <c r="N9" s="96">
        <f>SUM(N11:N37)</f>
        <v>161</v>
      </c>
      <c r="O9" s="96">
        <f>SUM(O11:O37)</f>
        <v>157</v>
      </c>
      <c r="P9" s="96">
        <f>SUM(P11:P37)</f>
        <v>4</v>
      </c>
      <c r="Q9" s="96"/>
      <c r="R9" s="96">
        <f>SUM(R11:R37)</f>
        <v>4630</v>
      </c>
      <c r="S9" s="96">
        <f>SUM(S11:S37)</f>
        <v>2117</v>
      </c>
      <c r="T9" s="96">
        <f>SUM(T11:T37)</f>
        <v>2513</v>
      </c>
      <c r="U9" s="96"/>
      <c r="V9" s="96">
        <f>SUM(V11:V37)</f>
        <v>1739</v>
      </c>
      <c r="W9" s="96">
        <f>SUM(W11:W37)</f>
        <v>878</v>
      </c>
      <c r="X9" s="96">
        <f>SUM(X11:X37)</f>
        <v>861</v>
      </c>
      <c r="Y9" s="96"/>
      <c r="Z9" s="96">
        <f>SUM(Z11:Z37)</f>
        <v>571</v>
      </c>
      <c r="AA9" s="96">
        <f>SUM(AA11:AA37)</f>
        <v>269</v>
      </c>
      <c r="AB9" s="96">
        <f>SUM(AB11:AB37)</f>
        <v>302</v>
      </c>
      <c r="AC9" s="44"/>
    </row>
    <row r="10" spans="1:29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</row>
    <row r="11" spans="1:29" x14ac:dyDescent="0.2">
      <c r="A11" s="19" t="s">
        <v>27</v>
      </c>
      <c r="B11" s="89">
        <f>+F11+J11+N11+R11+V11+Z11</f>
        <v>373</v>
      </c>
      <c r="C11" s="89">
        <f>+G11+K11+O11+S11+W11+AA11</f>
        <v>198</v>
      </c>
      <c r="D11" s="89">
        <f>+B11-C11</f>
        <v>175</v>
      </c>
      <c r="E11" s="90"/>
      <c r="F11" s="90">
        <v>99</v>
      </c>
      <c r="G11" s="90">
        <v>71</v>
      </c>
      <c r="H11" s="90">
        <f>+F11-G11</f>
        <v>28</v>
      </c>
      <c r="I11" s="90"/>
      <c r="J11" s="90">
        <v>-8</v>
      </c>
      <c r="K11" s="90">
        <v>1</v>
      </c>
      <c r="L11" s="90">
        <f>+J11-K11</f>
        <v>-9</v>
      </c>
      <c r="M11" s="90"/>
      <c r="N11" s="90">
        <v>2</v>
      </c>
      <c r="O11" s="90">
        <v>-7</v>
      </c>
      <c r="P11" s="90">
        <f>+N11-O11</f>
        <v>9</v>
      </c>
      <c r="Q11" s="90"/>
      <c r="R11" s="90">
        <v>173</v>
      </c>
      <c r="S11" s="90">
        <v>70</v>
      </c>
      <c r="T11" s="90">
        <f>+R11-S11</f>
        <v>103</v>
      </c>
      <c r="U11" s="90"/>
      <c r="V11" s="90">
        <v>83</v>
      </c>
      <c r="W11" s="90">
        <v>55</v>
      </c>
      <c r="X11" s="90">
        <f>+V11-W11</f>
        <v>28</v>
      </c>
      <c r="Y11" s="90"/>
      <c r="Z11" s="90">
        <v>24</v>
      </c>
      <c r="AA11" s="90">
        <v>8</v>
      </c>
      <c r="AB11" s="90">
        <f>+Z11-AA11</f>
        <v>16</v>
      </c>
    </row>
    <row r="12" spans="1:29" x14ac:dyDescent="0.2">
      <c r="A12" s="19" t="s">
        <v>33</v>
      </c>
      <c r="B12" s="89">
        <f t="shared" ref="B12:C37" si="0">+F12+J12+N12+R12+V12+Z12</f>
        <v>254</v>
      </c>
      <c r="C12" s="89">
        <f t="shared" si="0"/>
        <v>121</v>
      </c>
      <c r="D12" s="89">
        <f t="shared" ref="D12:D37" si="1">+B12-C12</f>
        <v>133</v>
      </c>
      <c r="E12" s="90"/>
      <c r="F12" s="90">
        <v>1</v>
      </c>
      <c r="G12" s="90">
        <v>-11</v>
      </c>
      <c r="H12" s="90">
        <f t="shared" ref="H12:H37" si="2">+F12-G12</f>
        <v>12</v>
      </c>
      <c r="I12" s="90"/>
      <c r="J12" s="90">
        <v>10</v>
      </c>
      <c r="K12" s="90">
        <v>8</v>
      </c>
      <c r="L12" s="90">
        <f t="shared" ref="L12:L37" si="3">+J12-K12</f>
        <v>2</v>
      </c>
      <c r="M12" s="90"/>
      <c r="N12" s="90">
        <v>-67</v>
      </c>
      <c r="O12" s="90">
        <v>-27</v>
      </c>
      <c r="P12" s="90">
        <f t="shared" ref="P12:P37" si="4">+N12-O12</f>
        <v>-40</v>
      </c>
      <c r="Q12" s="90"/>
      <c r="R12" s="90">
        <v>211</v>
      </c>
      <c r="S12" s="90">
        <v>100</v>
      </c>
      <c r="T12" s="90">
        <f t="shared" ref="T12:T37" si="5">+R12-S12</f>
        <v>111</v>
      </c>
      <c r="U12" s="90"/>
      <c r="V12" s="90">
        <v>69</v>
      </c>
      <c r="W12" s="90">
        <v>34</v>
      </c>
      <c r="X12" s="90">
        <f t="shared" ref="X12:X37" si="6">+V12-W12</f>
        <v>35</v>
      </c>
      <c r="Y12" s="90"/>
      <c r="Z12" s="90">
        <v>30</v>
      </c>
      <c r="AA12" s="90">
        <v>17</v>
      </c>
      <c r="AB12" s="90">
        <f t="shared" ref="AB12:AB37" si="7">+Z12-AA12</f>
        <v>13</v>
      </c>
    </row>
    <row r="13" spans="1:29" x14ac:dyDescent="0.2">
      <c r="A13" s="19" t="s">
        <v>19</v>
      </c>
      <c r="B13" s="89">
        <f t="shared" si="0"/>
        <v>313</v>
      </c>
      <c r="C13" s="89">
        <f t="shared" si="0"/>
        <v>101</v>
      </c>
      <c r="D13" s="89">
        <f t="shared" si="1"/>
        <v>212</v>
      </c>
      <c r="E13" s="90"/>
      <c r="F13" s="90">
        <v>51</v>
      </c>
      <c r="G13" s="90">
        <v>51</v>
      </c>
      <c r="H13" s="90">
        <f t="shared" si="2"/>
        <v>0</v>
      </c>
      <c r="I13" s="90"/>
      <c r="J13" s="90">
        <v>-42</v>
      </c>
      <c r="K13" s="90">
        <v>-34</v>
      </c>
      <c r="L13" s="90">
        <f t="shared" si="3"/>
        <v>-8</v>
      </c>
      <c r="M13" s="90"/>
      <c r="N13" s="90">
        <v>-2</v>
      </c>
      <c r="O13" s="90">
        <v>-4</v>
      </c>
      <c r="P13" s="90">
        <f t="shared" si="4"/>
        <v>2</v>
      </c>
      <c r="Q13" s="90"/>
      <c r="R13" s="90">
        <v>237</v>
      </c>
      <c r="S13" s="90">
        <v>71</v>
      </c>
      <c r="T13" s="90">
        <f t="shared" si="5"/>
        <v>166</v>
      </c>
      <c r="U13" s="90"/>
      <c r="V13" s="90">
        <v>61</v>
      </c>
      <c r="W13" s="90">
        <v>14</v>
      </c>
      <c r="X13" s="90">
        <f t="shared" si="6"/>
        <v>47</v>
      </c>
      <c r="Y13" s="90"/>
      <c r="Z13" s="90">
        <v>8</v>
      </c>
      <c r="AA13" s="90">
        <v>3</v>
      </c>
      <c r="AB13" s="90">
        <f t="shared" si="7"/>
        <v>5</v>
      </c>
    </row>
    <row r="14" spans="1:29" x14ac:dyDescent="0.2">
      <c r="A14" s="19" t="s">
        <v>34</v>
      </c>
      <c r="B14" s="89">
        <f t="shared" si="0"/>
        <v>427</v>
      </c>
      <c r="C14" s="89">
        <f t="shared" si="0"/>
        <v>182</v>
      </c>
      <c r="D14" s="89">
        <f t="shared" si="1"/>
        <v>245</v>
      </c>
      <c r="E14" s="90"/>
      <c r="F14" s="90">
        <v>12</v>
      </c>
      <c r="G14" s="90">
        <v>-6</v>
      </c>
      <c r="H14" s="90">
        <f t="shared" si="2"/>
        <v>18</v>
      </c>
      <c r="I14" s="90"/>
      <c r="J14" s="90">
        <v>22</v>
      </c>
      <c r="K14" s="90">
        <v>19</v>
      </c>
      <c r="L14" s="90">
        <f t="shared" si="3"/>
        <v>3</v>
      </c>
      <c r="M14" s="90"/>
      <c r="N14" s="90">
        <v>16</v>
      </c>
      <c r="O14" s="90">
        <v>10</v>
      </c>
      <c r="P14" s="90">
        <f t="shared" si="4"/>
        <v>6</v>
      </c>
      <c r="Q14" s="90"/>
      <c r="R14" s="90">
        <v>257</v>
      </c>
      <c r="S14" s="90">
        <v>112</v>
      </c>
      <c r="T14" s="90">
        <f t="shared" si="5"/>
        <v>145</v>
      </c>
      <c r="U14" s="90"/>
      <c r="V14" s="90">
        <v>82</v>
      </c>
      <c r="W14" s="90">
        <v>26</v>
      </c>
      <c r="X14" s="90">
        <f t="shared" si="6"/>
        <v>56</v>
      </c>
      <c r="Y14" s="90"/>
      <c r="Z14" s="90">
        <v>38</v>
      </c>
      <c r="AA14" s="90">
        <v>21</v>
      </c>
      <c r="AB14" s="90">
        <f t="shared" si="7"/>
        <v>17</v>
      </c>
    </row>
    <row r="15" spans="1:29" x14ac:dyDescent="0.2">
      <c r="A15" s="19" t="s">
        <v>35</v>
      </c>
      <c r="B15" s="89">
        <f t="shared" si="0"/>
        <v>229</v>
      </c>
      <c r="C15" s="89">
        <f t="shared" si="0"/>
        <v>148</v>
      </c>
      <c r="D15" s="89">
        <f t="shared" si="1"/>
        <v>81</v>
      </c>
      <c r="E15" s="91"/>
      <c r="F15" s="91">
        <v>30</v>
      </c>
      <c r="G15" s="91">
        <v>16</v>
      </c>
      <c r="H15" s="90">
        <f t="shared" si="2"/>
        <v>14</v>
      </c>
      <c r="I15" s="91"/>
      <c r="J15" s="90">
        <v>8</v>
      </c>
      <c r="K15" s="90">
        <v>4</v>
      </c>
      <c r="L15" s="90">
        <f t="shared" si="3"/>
        <v>4</v>
      </c>
      <c r="M15" s="90"/>
      <c r="N15" s="90">
        <v>6</v>
      </c>
      <c r="O15" s="90">
        <v>8</v>
      </c>
      <c r="P15" s="90">
        <f t="shared" si="4"/>
        <v>-2</v>
      </c>
      <c r="Q15" s="90"/>
      <c r="R15" s="90">
        <v>116</v>
      </c>
      <c r="S15" s="90">
        <v>76</v>
      </c>
      <c r="T15" s="90">
        <f t="shared" si="5"/>
        <v>40</v>
      </c>
      <c r="U15" s="90"/>
      <c r="V15" s="90">
        <v>56</v>
      </c>
      <c r="W15" s="90">
        <v>37</v>
      </c>
      <c r="X15" s="90">
        <f t="shared" si="6"/>
        <v>19</v>
      </c>
      <c r="Y15" s="90"/>
      <c r="Z15" s="90">
        <v>13</v>
      </c>
      <c r="AA15" s="90">
        <v>7</v>
      </c>
      <c r="AB15" s="90">
        <f t="shared" si="7"/>
        <v>6</v>
      </c>
    </row>
    <row r="16" spans="1:29" x14ac:dyDescent="0.2">
      <c r="A16" s="19" t="s">
        <v>36</v>
      </c>
      <c r="B16" s="89">
        <f t="shared" si="0"/>
        <v>395</v>
      </c>
      <c r="C16" s="89">
        <f t="shared" si="0"/>
        <v>258</v>
      </c>
      <c r="D16" s="89">
        <f t="shared" si="1"/>
        <v>137</v>
      </c>
      <c r="E16" s="91"/>
      <c r="F16" s="91">
        <v>36</v>
      </c>
      <c r="G16" s="91">
        <v>45</v>
      </c>
      <c r="H16" s="90">
        <f t="shared" si="2"/>
        <v>-9</v>
      </c>
      <c r="I16" s="91"/>
      <c r="J16" s="91">
        <v>30</v>
      </c>
      <c r="K16" s="91">
        <v>26</v>
      </c>
      <c r="L16" s="90">
        <f t="shared" si="3"/>
        <v>4</v>
      </c>
      <c r="M16" s="91"/>
      <c r="N16" s="91">
        <v>13</v>
      </c>
      <c r="O16" s="91">
        <v>17</v>
      </c>
      <c r="P16" s="90">
        <f t="shared" si="4"/>
        <v>-4</v>
      </c>
      <c r="Q16" s="91"/>
      <c r="R16" s="91">
        <v>144</v>
      </c>
      <c r="S16" s="91">
        <v>75</v>
      </c>
      <c r="T16" s="90">
        <f t="shared" si="5"/>
        <v>69</v>
      </c>
      <c r="U16" s="91"/>
      <c r="V16" s="91">
        <v>106</v>
      </c>
      <c r="W16" s="91">
        <v>57</v>
      </c>
      <c r="X16" s="90">
        <f t="shared" si="6"/>
        <v>49</v>
      </c>
      <c r="Y16" s="91"/>
      <c r="Z16" s="91">
        <v>66</v>
      </c>
      <c r="AA16" s="91">
        <v>38</v>
      </c>
      <c r="AB16" s="90">
        <f t="shared" si="7"/>
        <v>28</v>
      </c>
    </row>
    <row r="17" spans="1:28" x14ac:dyDescent="0.2">
      <c r="A17" s="19" t="s">
        <v>53</v>
      </c>
      <c r="B17" s="89">
        <f t="shared" si="0"/>
        <v>120</v>
      </c>
      <c r="C17" s="89">
        <f t="shared" si="0"/>
        <v>67</v>
      </c>
      <c r="D17" s="89">
        <f t="shared" si="1"/>
        <v>53</v>
      </c>
      <c r="E17" s="91"/>
      <c r="F17" s="91">
        <v>6</v>
      </c>
      <c r="G17" s="91">
        <v>3</v>
      </c>
      <c r="H17" s="90">
        <f t="shared" si="2"/>
        <v>3</v>
      </c>
      <c r="I17" s="91"/>
      <c r="J17" s="91">
        <v>6</v>
      </c>
      <c r="K17" s="91">
        <v>2</v>
      </c>
      <c r="L17" s="90">
        <f t="shared" si="3"/>
        <v>4</v>
      </c>
      <c r="M17" s="91"/>
      <c r="N17" s="91">
        <v>5</v>
      </c>
      <c r="O17" s="91">
        <v>0</v>
      </c>
      <c r="P17" s="90">
        <f t="shared" si="4"/>
        <v>5</v>
      </c>
      <c r="Q17" s="91"/>
      <c r="R17" s="91">
        <v>67</v>
      </c>
      <c r="S17" s="91">
        <v>39</v>
      </c>
      <c r="T17" s="90">
        <f t="shared" si="5"/>
        <v>28</v>
      </c>
      <c r="U17" s="91"/>
      <c r="V17" s="91">
        <v>34</v>
      </c>
      <c r="W17" s="91">
        <v>24</v>
      </c>
      <c r="X17" s="90">
        <f t="shared" si="6"/>
        <v>10</v>
      </c>
      <c r="Y17" s="91"/>
      <c r="Z17" s="91">
        <v>2</v>
      </c>
      <c r="AA17" s="91">
        <v>-1</v>
      </c>
      <c r="AB17" s="90">
        <f t="shared" si="7"/>
        <v>3</v>
      </c>
    </row>
    <row r="18" spans="1:28" x14ac:dyDescent="0.2">
      <c r="A18" s="19" t="s">
        <v>28</v>
      </c>
      <c r="B18" s="89">
        <f t="shared" si="0"/>
        <v>846</v>
      </c>
      <c r="C18" s="89">
        <f t="shared" si="0"/>
        <v>423</v>
      </c>
      <c r="D18" s="89">
        <f t="shared" si="1"/>
        <v>423</v>
      </c>
      <c r="E18" s="91"/>
      <c r="F18" s="91">
        <v>90</v>
      </c>
      <c r="G18" s="91">
        <v>56</v>
      </c>
      <c r="H18" s="90">
        <f t="shared" si="2"/>
        <v>34</v>
      </c>
      <c r="I18" s="91"/>
      <c r="J18" s="91">
        <v>81</v>
      </c>
      <c r="K18" s="91">
        <v>59</v>
      </c>
      <c r="L18" s="90">
        <f t="shared" si="3"/>
        <v>22</v>
      </c>
      <c r="M18" s="91"/>
      <c r="N18" s="91">
        <v>-19</v>
      </c>
      <c r="O18" s="91">
        <v>8</v>
      </c>
      <c r="P18" s="90">
        <f t="shared" si="4"/>
        <v>-27</v>
      </c>
      <c r="Q18" s="91"/>
      <c r="R18" s="91">
        <v>484</v>
      </c>
      <c r="S18" s="91">
        <v>194</v>
      </c>
      <c r="T18" s="90">
        <f t="shared" si="5"/>
        <v>290</v>
      </c>
      <c r="U18" s="91"/>
      <c r="V18" s="91">
        <v>152</v>
      </c>
      <c r="W18" s="91">
        <v>76</v>
      </c>
      <c r="X18" s="90">
        <f t="shared" si="6"/>
        <v>76</v>
      </c>
      <c r="Y18" s="91"/>
      <c r="Z18" s="91">
        <v>58</v>
      </c>
      <c r="AA18" s="91">
        <v>30</v>
      </c>
      <c r="AB18" s="90">
        <f t="shared" si="7"/>
        <v>28</v>
      </c>
    </row>
    <row r="19" spans="1:28" x14ac:dyDescent="0.2">
      <c r="A19" s="19" t="s">
        <v>37</v>
      </c>
      <c r="B19" s="89">
        <f t="shared" si="0"/>
        <v>414</v>
      </c>
      <c r="C19" s="89">
        <f t="shared" si="0"/>
        <v>318</v>
      </c>
      <c r="D19" s="89">
        <f t="shared" si="1"/>
        <v>96</v>
      </c>
      <c r="E19" s="90"/>
      <c r="F19" s="90">
        <v>44</v>
      </c>
      <c r="G19" s="90">
        <v>23</v>
      </c>
      <c r="H19" s="90">
        <f t="shared" si="2"/>
        <v>21</v>
      </c>
      <c r="I19" s="90"/>
      <c r="J19" s="90">
        <v>50</v>
      </c>
      <c r="K19" s="90">
        <v>36</v>
      </c>
      <c r="L19" s="90">
        <f t="shared" si="3"/>
        <v>14</v>
      </c>
      <c r="M19" s="90"/>
      <c r="N19" s="90">
        <v>-13</v>
      </c>
      <c r="O19" s="90">
        <v>10</v>
      </c>
      <c r="P19" s="90">
        <f t="shared" si="4"/>
        <v>-23</v>
      </c>
      <c r="Q19" s="90"/>
      <c r="R19" s="90">
        <v>211</v>
      </c>
      <c r="S19" s="90">
        <v>132</v>
      </c>
      <c r="T19" s="90">
        <f t="shared" si="5"/>
        <v>79</v>
      </c>
      <c r="U19" s="90"/>
      <c r="V19" s="90">
        <v>102</v>
      </c>
      <c r="W19" s="90">
        <v>104</v>
      </c>
      <c r="X19" s="90">
        <f t="shared" si="6"/>
        <v>-2</v>
      </c>
      <c r="Y19" s="90"/>
      <c r="Z19" s="90">
        <v>20</v>
      </c>
      <c r="AA19" s="90">
        <v>13</v>
      </c>
      <c r="AB19" s="90">
        <f t="shared" si="7"/>
        <v>7</v>
      </c>
    </row>
    <row r="20" spans="1:28" x14ac:dyDescent="0.2">
      <c r="A20" s="19" t="s">
        <v>38</v>
      </c>
      <c r="B20" s="89">
        <f t="shared" si="0"/>
        <v>626</v>
      </c>
      <c r="C20" s="89">
        <f t="shared" si="0"/>
        <v>293</v>
      </c>
      <c r="D20" s="89">
        <f t="shared" si="1"/>
        <v>333</v>
      </c>
      <c r="E20" s="91"/>
      <c r="F20" s="91">
        <v>50</v>
      </c>
      <c r="G20" s="91">
        <v>9</v>
      </c>
      <c r="H20" s="90">
        <f t="shared" si="2"/>
        <v>41</v>
      </c>
      <c r="I20" s="91"/>
      <c r="J20" s="91">
        <v>13</v>
      </c>
      <c r="K20" s="91">
        <v>7</v>
      </c>
      <c r="L20" s="90">
        <f t="shared" si="3"/>
        <v>6</v>
      </c>
      <c r="M20" s="91"/>
      <c r="N20" s="91">
        <v>15</v>
      </c>
      <c r="O20" s="91">
        <v>11</v>
      </c>
      <c r="P20" s="90">
        <f t="shared" si="4"/>
        <v>4</v>
      </c>
      <c r="Q20" s="91"/>
      <c r="R20" s="91">
        <v>364</v>
      </c>
      <c r="S20" s="91">
        <v>204</v>
      </c>
      <c r="T20" s="90">
        <f t="shared" si="5"/>
        <v>160</v>
      </c>
      <c r="U20" s="91"/>
      <c r="V20" s="91">
        <v>141</v>
      </c>
      <c r="W20" s="91">
        <v>52</v>
      </c>
      <c r="X20" s="90">
        <f t="shared" si="6"/>
        <v>89</v>
      </c>
      <c r="Y20" s="91"/>
      <c r="Z20" s="91">
        <v>43</v>
      </c>
      <c r="AA20" s="91">
        <v>10</v>
      </c>
      <c r="AB20" s="90">
        <f t="shared" si="7"/>
        <v>33</v>
      </c>
    </row>
    <row r="21" spans="1:28" x14ac:dyDescent="0.2">
      <c r="A21" s="19" t="s">
        <v>39</v>
      </c>
      <c r="B21" s="89">
        <f t="shared" si="0"/>
        <v>179</v>
      </c>
      <c r="C21" s="89">
        <f t="shared" si="0"/>
        <v>105</v>
      </c>
      <c r="D21" s="89">
        <f t="shared" si="1"/>
        <v>74</v>
      </c>
      <c r="E21" s="91"/>
      <c r="F21" s="91">
        <v>15</v>
      </c>
      <c r="G21" s="91">
        <v>11</v>
      </c>
      <c r="H21" s="90">
        <f t="shared" si="2"/>
        <v>4</v>
      </c>
      <c r="I21" s="91"/>
      <c r="J21" s="91">
        <v>23</v>
      </c>
      <c r="K21" s="91">
        <v>20</v>
      </c>
      <c r="L21" s="90">
        <f t="shared" si="3"/>
        <v>3</v>
      </c>
      <c r="M21" s="91"/>
      <c r="N21" s="91">
        <v>30</v>
      </c>
      <c r="O21" s="91">
        <v>15</v>
      </c>
      <c r="P21" s="90">
        <f t="shared" si="4"/>
        <v>15</v>
      </c>
      <c r="Q21" s="91"/>
      <c r="R21" s="91">
        <v>91</v>
      </c>
      <c r="S21" s="91">
        <v>41</v>
      </c>
      <c r="T21" s="90">
        <f t="shared" si="5"/>
        <v>50</v>
      </c>
      <c r="U21" s="91"/>
      <c r="V21" s="91">
        <v>23</v>
      </c>
      <c r="W21" s="91">
        <v>16</v>
      </c>
      <c r="X21" s="90">
        <f t="shared" si="6"/>
        <v>7</v>
      </c>
      <c r="Y21" s="91"/>
      <c r="Z21" s="91">
        <v>-3</v>
      </c>
      <c r="AA21" s="91">
        <v>2</v>
      </c>
      <c r="AB21" s="90">
        <f t="shared" si="7"/>
        <v>-5</v>
      </c>
    </row>
    <row r="22" spans="1:28" x14ac:dyDescent="0.2">
      <c r="A22" s="18" t="s">
        <v>20</v>
      </c>
      <c r="B22" s="89">
        <f t="shared" si="0"/>
        <v>479</v>
      </c>
      <c r="C22" s="89">
        <f t="shared" si="0"/>
        <v>263</v>
      </c>
      <c r="D22" s="89">
        <f t="shared" si="1"/>
        <v>216</v>
      </c>
      <c r="F22" s="90">
        <v>14</v>
      </c>
      <c r="G22" s="90">
        <v>15</v>
      </c>
      <c r="H22" s="90">
        <f t="shared" si="2"/>
        <v>-1</v>
      </c>
      <c r="J22" s="90">
        <v>67</v>
      </c>
      <c r="K22" s="90">
        <v>42</v>
      </c>
      <c r="L22" s="90">
        <f t="shared" si="3"/>
        <v>25</v>
      </c>
      <c r="N22" s="90">
        <v>34</v>
      </c>
      <c r="O22" s="90">
        <v>28</v>
      </c>
      <c r="P22" s="90">
        <f t="shared" si="4"/>
        <v>6</v>
      </c>
      <c r="R22" s="90">
        <v>250</v>
      </c>
      <c r="S22" s="90">
        <v>124</v>
      </c>
      <c r="T22" s="90">
        <f t="shared" si="5"/>
        <v>126</v>
      </c>
      <c r="V22" s="90">
        <v>65</v>
      </c>
      <c r="W22" s="90">
        <v>30</v>
      </c>
      <c r="X22" s="90">
        <f t="shared" si="6"/>
        <v>35</v>
      </c>
      <c r="Z22" s="90">
        <v>49</v>
      </c>
      <c r="AA22" s="90">
        <v>24</v>
      </c>
      <c r="AB22" s="90">
        <f t="shared" si="7"/>
        <v>25</v>
      </c>
    </row>
    <row r="23" spans="1:28" x14ac:dyDescent="0.2">
      <c r="A23" s="19" t="s">
        <v>40</v>
      </c>
      <c r="B23" s="89">
        <f t="shared" si="0"/>
        <v>140</v>
      </c>
      <c r="C23" s="89">
        <f t="shared" si="0"/>
        <v>56</v>
      </c>
      <c r="D23" s="89">
        <f t="shared" si="1"/>
        <v>84</v>
      </c>
      <c r="F23" s="89">
        <v>20</v>
      </c>
      <c r="G23" s="89">
        <v>13</v>
      </c>
      <c r="H23" s="90">
        <f t="shared" si="2"/>
        <v>7</v>
      </c>
      <c r="J23" s="89">
        <v>6</v>
      </c>
      <c r="K23" s="89">
        <v>12</v>
      </c>
      <c r="L23" s="90">
        <f t="shared" si="3"/>
        <v>-6</v>
      </c>
      <c r="N23" s="89">
        <v>4</v>
      </c>
      <c r="O23" s="89">
        <v>-31</v>
      </c>
      <c r="P23" s="90">
        <f t="shared" si="4"/>
        <v>35</v>
      </c>
      <c r="R23" s="89">
        <v>82</v>
      </c>
      <c r="S23" s="89">
        <v>47</v>
      </c>
      <c r="T23" s="90">
        <f t="shared" si="5"/>
        <v>35</v>
      </c>
      <c r="V23" s="89">
        <v>26</v>
      </c>
      <c r="W23" s="89">
        <v>15</v>
      </c>
      <c r="X23" s="90">
        <f t="shared" si="6"/>
        <v>11</v>
      </c>
      <c r="Z23" s="89">
        <v>2</v>
      </c>
      <c r="AA23" s="89">
        <v>0</v>
      </c>
      <c r="AB23" s="90">
        <f t="shared" si="7"/>
        <v>2</v>
      </c>
    </row>
    <row r="24" spans="1:28" x14ac:dyDescent="0.2">
      <c r="A24" s="19" t="s">
        <v>21</v>
      </c>
      <c r="B24" s="89">
        <f t="shared" si="0"/>
        <v>547</v>
      </c>
      <c r="C24" s="89">
        <f t="shared" si="0"/>
        <v>201</v>
      </c>
      <c r="D24" s="89">
        <f t="shared" si="1"/>
        <v>346</v>
      </c>
      <c r="F24" s="89">
        <v>74</v>
      </c>
      <c r="G24" s="89">
        <v>25</v>
      </c>
      <c r="H24" s="90">
        <f t="shared" si="2"/>
        <v>49</v>
      </c>
      <c r="J24" s="89">
        <v>47</v>
      </c>
      <c r="K24" s="89">
        <v>8</v>
      </c>
      <c r="L24" s="90">
        <f t="shared" si="3"/>
        <v>39</v>
      </c>
      <c r="N24" s="89">
        <v>26</v>
      </c>
      <c r="O24" s="89">
        <v>13</v>
      </c>
      <c r="P24" s="90">
        <f t="shared" si="4"/>
        <v>13</v>
      </c>
      <c r="R24" s="89">
        <v>288</v>
      </c>
      <c r="S24" s="89">
        <v>122</v>
      </c>
      <c r="T24" s="90">
        <f t="shared" si="5"/>
        <v>166</v>
      </c>
      <c r="V24" s="89">
        <v>84</v>
      </c>
      <c r="W24" s="89">
        <v>21</v>
      </c>
      <c r="X24" s="90">
        <f t="shared" si="6"/>
        <v>63</v>
      </c>
      <c r="Z24" s="89">
        <v>28</v>
      </c>
      <c r="AA24" s="89">
        <v>12</v>
      </c>
      <c r="AB24" s="90">
        <f t="shared" si="7"/>
        <v>16</v>
      </c>
    </row>
    <row r="25" spans="1:28" x14ac:dyDescent="0.2">
      <c r="A25" s="19" t="s">
        <v>87</v>
      </c>
      <c r="B25" s="89">
        <f t="shared" si="0"/>
        <v>-10</v>
      </c>
      <c r="C25" s="89">
        <f t="shared" si="0"/>
        <v>-20</v>
      </c>
      <c r="D25" s="89">
        <f t="shared" si="1"/>
        <v>10</v>
      </c>
      <c r="F25" s="89">
        <v>-11</v>
      </c>
      <c r="G25" s="89">
        <v>5</v>
      </c>
      <c r="H25" s="90">
        <f t="shared" si="2"/>
        <v>-16</v>
      </c>
      <c r="J25" s="89">
        <v>-36</v>
      </c>
      <c r="K25" s="89">
        <v>-27</v>
      </c>
      <c r="L25" s="90">
        <f t="shared" si="3"/>
        <v>-9</v>
      </c>
      <c r="N25" s="89">
        <v>6</v>
      </c>
      <c r="O25" s="89">
        <v>0</v>
      </c>
      <c r="P25" s="90">
        <f t="shared" si="4"/>
        <v>6</v>
      </c>
      <c r="R25" s="89">
        <v>33</v>
      </c>
      <c r="S25" s="89">
        <v>5</v>
      </c>
      <c r="T25" s="90">
        <f t="shared" si="5"/>
        <v>28</v>
      </c>
      <c r="V25" s="89">
        <v>-3</v>
      </c>
      <c r="W25" s="89">
        <v>-1</v>
      </c>
      <c r="X25" s="90">
        <f t="shared" si="6"/>
        <v>-2</v>
      </c>
      <c r="Z25" s="89">
        <v>1</v>
      </c>
      <c r="AA25" s="89">
        <v>-2</v>
      </c>
      <c r="AB25" s="90">
        <f t="shared" si="7"/>
        <v>3</v>
      </c>
    </row>
    <row r="26" spans="1:28" x14ac:dyDescent="0.2">
      <c r="A26" s="19" t="s">
        <v>29</v>
      </c>
      <c r="B26" s="89">
        <f t="shared" si="0"/>
        <v>326</v>
      </c>
      <c r="C26" s="89">
        <f t="shared" si="0"/>
        <v>191</v>
      </c>
      <c r="D26" s="89">
        <f t="shared" si="1"/>
        <v>135</v>
      </c>
      <c r="F26" s="89">
        <v>36</v>
      </c>
      <c r="G26" s="89">
        <v>18</v>
      </c>
      <c r="H26" s="90">
        <f t="shared" si="2"/>
        <v>18</v>
      </c>
      <c r="J26" s="89">
        <v>44</v>
      </c>
      <c r="K26" s="89">
        <v>29</v>
      </c>
      <c r="L26" s="90">
        <f t="shared" si="3"/>
        <v>15</v>
      </c>
      <c r="N26" s="89">
        <v>37</v>
      </c>
      <c r="O26" s="89">
        <v>30</v>
      </c>
      <c r="P26" s="90">
        <f t="shared" si="4"/>
        <v>7</v>
      </c>
      <c r="R26" s="89">
        <v>137</v>
      </c>
      <c r="S26" s="89">
        <v>71</v>
      </c>
      <c r="T26" s="90">
        <f t="shared" si="5"/>
        <v>66</v>
      </c>
      <c r="V26" s="89">
        <v>60</v>
      </c>
      <c r="W26" s="89">
        <v>39</v>
      </c>
      <c r="X26" s="90">
        <f t="shared" si="6"/>
        <v>21</v>
      </c>
      <c r="Z26" s="89">
        <v>12</v>
      </c>
      <c r="AA26" s="89">
        <v>4</v>
      </c>
      <c r="AB26" s="90">
        <f t="shared" si="7"/>
        <v>8</v>
      </c>
    </row>
    <row r="27" spans="1:28" x14ac:dyDescent="0.2">
      <c r="A27" s="19" t="s">
        <v>41</v>
      </c>
      <c r="B27" s="89">
        <f t="shared" si="0"/>
        <v>367</v>
      </c>
      <c r="C27" s="89">
        <f t="shared" si="0"/>
        <v>163</v>
      </c>
      <c r="D27" s="89">
        <f t="shared" si="1"/>
        <v>204</v>
      </c>
      <c r="F27" s="89">
        <v>19</v>
      </c>
      <c r="G27" s="89">
        <v>11</v>
      </c>
      <c r="H27" s="90">
        <f t="shared" si="2"/>
        <v>8</v>
      </c>
      <c r="J27" s="89">
        <v>-10</v>
      </c>
      <c r="K27" s="89">
        <v>-3</v>
      </c>
      <c r="L27" s="90">
        <f t="shared" si="3"/>
        <v>-7</v>
      </c>
      <c r="N27" s="89">
        <v>6</v>
      </c>
      <c r="O27" s="89">
        <v>6</v>
      </c>
      <c r="P27" s="90">
        <f t="shared" si="4"/>
        <v>0</v>
      </c>
      <c r="R27" s="89">
        <v>244</v>
      </c>
      <c r="S27" s="89">
        <v>100</v>
      </c>
      <c r="T27" s="90">
        <f t="shared" si="5"/>
        <v>144</v>
      </c>
      <c r="V27" s="89">
        <v>75</v>
      </c>
      <c r="W27" s="89">
        <v>33</v>
      </c>
      <c r="X27" s="90">
        <f t="shared" si="6"/>
        <v>42</v>
      </c>
      <c r="Z27" s="89">
        <v>33</v>
      </c>
      <c r="AA27" s="89">
        <v>16</v>
      </c>
      <c r="AB27" s="90">
        <f t="shared" si="7"/>
        <v>17</v>
      </c>
    </row>
    <row r="28" spans="1:28" x14ac:dyDescent="0.2">
      <c r="A28" s="19" t="s">
        <v>42</v>
      </c>
      <c r="B28" s="89">
        <f t="shared" si="0"/>
        <v>445</v>
      </c>
      <c r="C28" s="89">
        <f t="shared" si="0"/>
        <v>234</v>
      </c>
      <c r="D28" s="89">
        <f t="shared" si="1"/>
        <v>211</v>
      </c>
      <c r="F28" s="89">
        <v>42</v>
      </c>
      <c r="G28" s="89">
        <v>35</v>
      </c>
      <c r="H28" s="90">
        <f t="shared" si="2"/>
        <v>7</v>
      </c>
      <c r="J28" s="89">
        <v>49</v>
      </c>
      <c r="K28" s="89">
        <v>24</v>
      </c>
      <c r="L28" s="90">
        <f t="shared" si="3"/>
        <v>25</v>
      </c>
      <c r="N28" s="89">
        <v>23</v>
      </c>
      <c r="O28" s="89">
        <v>22</v>
      </c>
      <c r="P28" s="90">
        <f t="shared" si="4"/>
        <v>1</v>
      </c>
      <c r="R28" s="89">
        <v>222</v>
      </c>
      <c r="S28" s="89">
        <v>95</v>
      </c>
      <c r="T28" s="90">
        <f t="shared" si="5"/>
        <v>127</v>
      </c>
      <c r="V28" s="89">
        <v>92</v>
      </c>
      <c r="W28" s="89">
        <v>45</v>
      </c>
      <c r="X28" s="90">
        <f t="shared" si="6"/>
        <v>47</v>
      </c>
      <c r="Z28" s="89">
        <v>17</v>
      </c>
      <c r="AA28" s="89">
        <v>13</v>
      </c>
      <c r="AB28" s="90">
        <f t="shared" si="7"/>
        <v>4</v>
      </c>
    </row>
    <row r="29" spans="1:28" x14ac:dyDescent="0.2">
      <c r="A29" s="19" t="s">
        <v>30</v>
      </c>
      <c r="B29" s="89">
        <f t="shared" si="0"/>
        <v>114</v>
      </c>
      <c r="C29" s="89">
        <f t="shared" si="0"/>
        <v>65</v>
      </c>
      <c r="D29" s="89">
        <f t="shared" si="1"/>
        <v>49</v>
      </c>
      <c r="F29" s="89">
        <v>2</v>
      </c>
      <c r="G29" s="89">
        <v>0</v>
      </c>
      <c r="H29" s="90">
        <f t="shared" si="2"/>
        <v>2</v>
      </c>
      <c r="J29" s="89">
        <v>1</v>
      </c>
      <c r="K29" s="89">
        <v>3</v>
      </c>
      <c r="L29" s="90">
        <f t="shared" si="3"/>
        <v>-2</v>
      </c>
      <c r="N29" s="89">
        <v>-5</v>
      </c>
      <c r="O29" s="89">
        <v>-6</v>
      </c>
      <c r="P29" s="90">
        <f t="shared" si="4"/>
        <v>1</v>
      </c>
      <c r="R29" s="89">
        <v>75</v>
      </c>
      <c r="S29" s="89">
        <v>43</v>
      </c>
      <c r="T29" s="90">
        <f t="shared" si="5"/>
        <v>32</v>
      </c>
      <c r="V29" s="89">
        <v>23</v>
      </c>
      <c r="W29" s="89">
        <v>17</v>
      </c>
      <c r="X29" s="90">
        <f t="shared" si="6"/>
        <v>6</v>
      </c>
      <c r="Z29" s="89">
        <v>18</v>
      </c>
      <c r="AA29" s="89">
        <v>8</v>
      </c>
      <c r="AB29" s="90">
        <f t="shared" si="7"/>
        <v>10</v>
      </c>
    </row>
    <row r="30" spans="1:28" x14ac:dyDescent="0.2">
      <c r="A30" s="19" t="s">
        <v>31</v>
      </c>
      <c r="B30" s="89">
        <f t="shared" si="0"/>
        <v>269</v>
      </c>
      <c r="C30" s="89">
        <f t="shared" si="0"/>
        <v>134</v>
      </c>
      <c r="D30" s="89">
        <f t="shared" si="1"/>
        <v>135</v>
      </c>
      <c r="F30" s="89">
        <v>57</v>
      </c>
      <c r="G30" s="89">
        <v>24</v>
      </c>
      <c r="H30" s="90">
        <f t="shared" si="2"/>
        <v>33</v>
      </c>
      <c r="J30" s="89">
        <v>46</v>
      </c>
      <c r="K30" s="89">
        <v>20</v>
      </c>
      <c r="L30" s="90">
        <f t="shared" si="3"/>
        <v>26</v>
      </c>
      <c r="N30" s="89">
        <v>37</v>
      </c>
      <c r="O30" s="89">
        <v>25</v>
      </c>
      <c r="P30" s="90">
        <f t="shared" si="4"/>
        <v>12</v>
      </c>
      <c r="R30" s="89">
        <v>85</v>
      </c>
      <c r="S30" s="89">
        <v>51</v>
      </c>
      <c r="T30" s="90">
        <f t="shared" si="5"/>
        <v>34</v>
      </c>
      <c r="V30" s="89">
        <v>45</v>
      </c>
      <c r="W30" s="89">
        <v>16</v>
      </c>
      <c r="X30" s="90">
        <f t="shared" si="6"/>
        <v>29</v>
      </c>
      <c r="Z30" s="89">
        <v>-1</v>
      </c>
      <c r="AA30" s="89">
        <v>-2</v>
      </c>
      <c r="AB30" s="90">
        <f t="shared" si="7"/>
        <v>1</v>
      </c>
    </row>
    <row r="31" spans="1:28" x14ac:dyDescent="0.2">
      <c r="A31" s="19" t="s">
        <v>32</v>
      </c>
      <c r="B31" s="89">
        <f t="shared" si="0"/>
        <v>419</v>
      </c>
      <c r="C31" s="89">
        <f t="shared" si="0"/>
        <v>182</v>
      </c>
      <c r="D31" s="89">
        <f t="shared" si="1"/>
        <v>237</v>
      </c>
      <c r="F31" s="89">
        <v>-20</v>
      </c>
      <c r="G31" s="89">
        <v>-11</v>
      </c>
      <c r="H31" s="90">
        <f t="shared" si="2"/>
        <v>-9</v>
      </c>
      <c r="J31" s="89">
        <v>16</v>
      </c>
      <c r="K31" s="89">
        <v>19</v>
      </c>
      <c r="L31" s="90">
        <f t="shared" si="3"/>
        <v>-3</v>
      </c>
      <c r="N31" s="89">
        <v>-1</v>
      </c>
      <c r="O31" s="89">
        <v>5</v>
      </c>
      <c r="P31" s="90">
        <f t="shared" si="4"/>
        <v>-6</v>
      </c>
      <c r="R31" s="89">
        <v>256</v>
      </c>
      <c r="S31" s="89">
        <v>93</v>
      </c>
      <c r="T31" s="90">
        <f t="shared" si="5"/>
        <v>163</v>
      </c>
      <c r="V31" s="89">
        <v>145</v>
      </c>
      <c r="W31" s="89">
        <v>69</v>
      </c>
      <c r="X31" s="90">
        <f t="shared" si="6"/>
        <v>76</v>
      </c>
      <c r="Z31" s="89">
        <v>23</v>
      </c>
      <c r="AA31" s="89">
        <v>7</v>
      </c>
      <c r="AB31" s="90">
        <f t="shared" si="7"/>
        <v>16</v>
      </c>
    </row>
    <row r="32" spans="1:28" x14ac:dyDescent="0.2">
      <c r="A32" s="19" t="s">
        <v>54</v>
      </c>
      <c r="B32" s="89">
        <f t="shared" si="0"/>
        <v>189</v>
      </c>
      <c r="C32" s="89">
        <f t="shared" si="0"/>
        <v>116</v>
      </c>
      <c r="D32" s="89">
        <f t="shared" si="1"/>
        <v>73</v>
      </c>
      <c r="F32" s="89">
        <v>6</v>
      </c>
      <c r="G32" s="89">
        <v>1</v>
      </c>
      <c r="H32" s="90">
        <f t="shared" si="2"/>
        <v>5</v>
      </c>
      <c r="J32" s="89">
        <v>-9</v>
      </c>
      <c r="K32" s="89">
        <v>6</v>
      </c>
      <c r="L32" s="90">
        <f t="shared" si="3"/>
        <v>-15</v>
      </c>
      <c r="N32" s="89">
        <v>6</v>
      </c>
      <c r="O32" s="89">
        <v>5</v>
      </c>
      <c r="P32" s="90">
        <f t="shared" si="4"/>
        <v>1</v>
      </c>
      <c r="R32" s="89">
        <v>142</v>
      </c>
      <c r="S32" s="89">
        <v>72</v>
      </c>
      <c r="T32" s="90">
        <f t="shared" si="5"/>
        <v>70</v>
      </c>
      <c r="V32" s="89">
        <v>36</v>
      </c>
      <c r="W32" s="89">
        <v>28</v>
      </c>
      <c r="X32" s="90">
        <f t="shared" si="6"/>
        <v>8</v>
      </c>
      <c r="Z32" s="89">
        <v>8</v>
      </c>
      <c r="AA32" s="89">
        <v>4</v>
      </c>
      <c r="AB32" s="90">
        <f t="shared" si="7"/>
        <v>4</v>
      </c>
    </row>
    <row r="33" spans="1:28" x14ac:dyDescent="0.2">
      <c r="A33" s="19" t="s">
        <v>43</v>
      </c>
      <c r="B33" s="89">
        <f t="shared" si="0"/>
        <v>297</v>
      </c>
      <c r="C33" s="89">
        <f t="shared" si="0"/>
        <v>150</v>
      </c>
      <c r="D33" s="89">
        <f t="shared" si="1"/>
        <v>147</v>
      </c>
      <c r="F33" s="89">
        <v>-4</v>
      </c>
      <c r="G33" s="89">
        <v>6</v>
      </c>
      <c r="H33" s="90">
        <f t="shared" si="2"/>
        <v>-10</v>
      </c>
      <c r="J33" s="89">
        <v>21</v>
      </c>
      <c r="K33" s="89">
        <v>18</v>
      </c>
      <c r="L33" s="90">
        <f t="shared" si="3"/>
        <v>3</v>
      </c>
      <c r="N33" s="89">
        <v>18</v>
      </c>
      <c r="O33" s="89">
        <v>9</v>
      </c>
      <c r="P33" s="90">
        <f t="shared" si="4"/>
        <v>9</v>
      </c>
      <c r="R33" s="89">
        <v>154</v>
      </c>
      <c r="S33" s="89">
        <v>58</v>
      </c>
      <c r="T33" s="90">
        <f t="shared" si="5"/>
        <v>96</v>
      </c>
      <c r="V33" s="89">
        <v>78</v>
      </c>
      <c r="W33" s="89">
        <v>42</v>
      </c>
      <c r="X33" s="90">
        <f t="shared" si="6"/>
        <v>36</v>
      </c>
      <c r="Z33" s="89">
        <v>30</v>
      </c>
      <c r="AA33" s="89">
        <v>17</v>
      </c>
      <c r="AB33" s="90">
        <f t="shared" si="7"/>
        <v>13</v>
      </c>
    </row>
    <row r="34" spans="1:28" x14ac:dyDescent="0.2">
      <c r="A34" s="19" t="s">
        <v>44</v>
      </c>
      <c r="B34" s="89">
        <f t="shared" si="0"/>
        <v>132</v>
      </c>
      <c r="C34" s="89">
        <f t="shared" si="0"/>
        <v>36</v>
      </c>
      <c r="D34" s="89">
        <f t="shared" si="1"/>
        <v>96</v>
      </c>
      <c r="F34" s="89">
        <v>-8</v>
      </c>
      <c r="G34" s="89">
        <v>-3</v>
      </c>
      <c r="H34" s="90">
        <f t="shared" si="2"/>
        <v>-5</v>
      </c>
      <c r="J34" s="89">
        <v>1</v>
      </c>
      <c r="K34" s="89">
        <v>-1</v>
      </c>
      <c r="L34" s="90">
        <f t="shared" si="3"/>
        <v>2</v>
      </c>
      <c r="N34" s="89">
        <v>-2</v>
      </c>
      <c r="O34" s="89">
        <v>-2</v>
      </c>
      <c r="P34" s="90">
        <f t="shared" si="4"/>
        <v>0</v>
      </c>
      <c r="R34" s="89">
        <v>105</v>
      </c>
      <c r="S34" s="89">
        <v>37</v>
      </c>
      <c r="T34" s="90">
        <f t="shared" si="5"/>
        <v>68</v>
      </c>
      <c r="V34" s="89">
        <v>28</v>
      </c>
      <c r="W34" s="89">
        <v>6</v>
      </c>
      <c r="X34" s="90">
        <f t="shared" si="6"/>
        <v>22</v>
      </c>
      <c r="Z34" s="89">
        <v>8</v>
      </c>
      <c r="AA34" s="89">
        <v>-1</v>
      </c>
      <c r="AB34" s="90">
        <f t="shared" si="7"/>
        <v>9</v>
      </c>
    </row>
    <row r="35" spans="1:28" x14ac:dyDescent="0.2">
      <c r="A35" s="19" t="s">
        <v>45</v>
      </c>
      <c r="B35" s="89">
        <f t="shared" si="0"/>
        <v>4</v>
      </c>
      <c r="C35" s="89">
        <f t="shared" si="0"/>
        <v>-16</v>
      </c>
      <c r="D35" s="89">
        <f t="shared" si="1"/>
        <v>20</v>
      </c>
      <c r="F35" s="89">
        <v>-27</v>
      </c>
      <c r="G35" s="89">
        <v>-2</v>
      </c>
      <c r="H35" s="90">
        <f t="shared" si="2"/>
        <v>-25</v>
      </c>
      <c r="J35" s="89">
        <v>-9</v>
      </c>
      <c r="K35" s="89">
        <v>10</v>
      </c>
      <c r="L35" s="90">
        <f t="shared" si="3"/>
        <v>-19</v>
      </c>
      <c r="N35" s="89">
        <v>-67</v>
      </c>
      <c r="O35" s="89">
        <v>-37</v>
      </c>
      <c r="P35" s="90">
        <f t="shared" si="4"/>
        <v>-30</v>
      </c>
      <c r="R35" s="89">
        <v>79</v>
      </c>
      <c r="S35" s="89">
        <v>13</v>
      </c>
      <c r="T35" s="90">
        <f t="shared" si="5"/>
        <v>66</v>
      </c>
      <c r="V35" s="89">
        <v>-5</v>
      </c>
      <c r="W35" s="89">
        <v>-13</v>
      </c>
      <c r="X35" s="90">
        <f t="shared" si="6"/>
        <v>8</v>
      </c>
      <c r="Z35" s="89">
        <v>33</v>
      </c>
      <c r="AA35" s="89">
        <v>13</v>
      </c>
      <c r="AB35" s="90">
        <f t="shared" si="7"/>
        <v>20</v>
      </c>
    </row>
    <row r="36" spans="1:28" x14ac:dyDescent="0.2">
      <c r="A36" s="19" t="s">
        <v>46</v>
      </c>
      <c r="B36" s="89">
        <f t="shared" si="0"/>
        <v>231</v>
      </c>
      <c r="C36" s="89">
        <f t="shared" si="0"/>
        <v>163</v>
      </c>
      <c r="D36" s="89">
        <f t="shared" si="1"/>
        <v>68</v>
      </c>
      <c r="F36" s="89">
        <v>-26</v>
      </c>
      <c r="G36" s="89">
        <v>-2</v>
      </c>
      <c r="H36" s="90">
        <f t="shared" si="2"/>
        <v>-24</v>
      </c>
      <c r="J36" s="89">
        <v>55</v>
      </c>
      <c r="K36" s="89">
        <v>39</v>
      </c>
      <c r="L36" s="90">
        <f t="shared" si="3"/>
        <v>16</v>
      </c>
      <c r="N36" s="89">
        <v>34</v>
      </c>
      <c r="O36" s="89">
        <v>37</v>
      </c>
      <c r="P36" s="90">
        <f t="shared" si="4"/>
        <v>-3</v>
      </c>
      <c r="R36" s="89">
        <v>100</v>
      </c>
      <c r="S36" s="89">
        <v>57</v>
      </c>
      <c r="T36" s="90">
        <f t="shared" si="5"/>
        <v>43</v>
      </c>
      <c r="V36" s="89">
        <v>59</v>
      </c>
      <c r="W36" s="89">
        <v>25</v>
      </c>
      <c r="X36" s="90">
        <f t="shared" si="6"/>
        <v>34</v>
      </c>
      <c r="Z36" s="89">
        <v>9</v>
      </c>
      <c r="AA36" s="89">
        <v>7</v>
      </c>
      <c r="AB36" s="90">
        <f t="shared" si="7"/>
        <v>2</v>
      </c>
    </row>
    <row r="37" spans="1:28" ht="13.5" thickBot="1" x14ac:dyDescent="0.25">
      <c r="A37" s="19" t="s">
        <v>47</v>
      </c>
      <c r="B37" s="89">
        <f t="shared" si="0"/>
        <v>64</v>
      </c>
      <c r="C37" s="89">
        <f t="shared" si="0"/>
        <v>42</v>
      </c>
      <c r="D37" s="89">
        <f t="shared" si="1"/>
        <v>22</v>
      </c>
      <c r="F37" s="89">
        <v>-2</v>
      </c>
      <c r="G37" s="89">
        <v>2</v>
      </c>
      <c r="H37" s="90">
        <f t="shared" si="2"/>
        <v>-4</v>
      </c>
      <c r="J37" s="89">
        <v>0</v>
      </c>
      <c r="K37" s="89">
        <v>1</v>
      </c>
      <c r="L37" s="90">
        <f t="shared" si="3"/>
        <v>-1</v>
      </c>
      <c r="N37" s="89">
        <v>19</v>
      </c>
      <c r="O37" s="89">
        <v>12</v>
      </c>
      <c r="P37" s="90">
        <f t="shared" si="4"/>
        <v>7</v>
      </c>
      <c r="R37" s="89">
        <v>23</v>
      </c>
      <c r="S37" s="89">
        <v>15</v>
      </c>
      <c r="T37" s="90">
        <f t="shared" si="5"/>
        <v>8</v>
      </c>
      <c r="V37" s="89">
        <v>22</v>
      </c>
      <c r="W37" s="89">
        <v>11</v>
      </c>
      <c r="X37" s="90">
        <f t="shared" si="6"/>
        <v>11</v>
      </c>
      <c r="Z37" s="89">
        <v>2</v>
      </c>
      <c r="AA37" s="89">
        <v>1</v>
      </c>
      <c r="AB37" s="90">
        <f t="shared" si="7"/>
        <v>1</v>
      </c>
    </row>
    <row r="38" spans="1:28" ht="15" customHeight="1" x14ac:dyDescent="0.2">
      <c r="A38" s="132" t="s">
        <v>242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7">
    <cfRule type="cellIs" dxfId="131" priority="20" operator="equal">
      <formula>0</formula>
    </cfRule>
  </conditionalFormatting>
  <hyperlinks>
    <hyperlink ref="AC2" location="Contenido!A1" display="Contenido" xr:uid="{00000000-0004-0000-1C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I2"/>
  <sheetViews>
    <sheetView showGridLines="0" zoomScaleNormal="100" workbookViewId="0"/>
  </sheetViews>
  <sheetFormatPr baseColWidth="10" defaultRowHeight="12" x14ac:dyDescent="0.15"/>
  <sheetData>
    <row r="2" spans="9:9" ht="15" x14ac:dyDescent="0.25">
      <c r="I2" s="55" t="s">
        <v>124</v>
      </c>
    </row>
  </sheetData>
  <hyperlinks>
    <hyperlink ref="I2" location="Contenido!A1" display="Contenido" xr:uid="{00000000-0004-0000-0200-000000000000}"/>
  </hyperlinks>
  <printOptions horizontalCentered="1"/>
  <pageMargins left="0.59055118110236227" right="0.59055118110236227" top="0.39370078740157483" bottom="0" header="0.31496062992125984" footer="0.31496062992125984"/>
  <pageSetup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0.59999389629810485"/>
    <pageSetUpPr fitToPage="1"/>
  </sheetPr>
  <dimension ref="A1:AC7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190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183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116">
        <f>+'21'!B9/'22'!B45*100</f>
        <v>2.2018235153353287</v>
      </c>
      <c r="C9" s="116">
        <f>+'21'!C9/'22'!C45*100</f>
        <v>2.2902983313854275</v>
      </c>
      <c r="D9" s="116">
        <f>+'21'!D9/'22'!D45*100</f>
        <v>2.1168121810283016</v>
      </c>
      <c r="E9" s="96"/>
      <c r="F9" s="116">
        <f>+'21'!F9/'22'!F45*100</f>
        <v>0.85640395132912195</v>
      </c>
      <c r="G9" s="116">
        <f>+'21'!G9/'22'!G45*100</f>
        <v>1.1350578739385107</v>
      </c>
      <c r="H9" s="116">
        <f>+'21'!H9/'22'!H45*100</f>
        <v>0.57297605473204105</v>
      </c>
      <c r="I9" s="96"/>
      <c r="J9" s="116">
        <f>+'21'!J9/'22'!J45*100</f>
        <v>0.67135594400724286</v>
      </c>
      <c r="K9" s="116">
        <f>+'21'!K9/'22'!K45*100</f>
        <v>0.94980758208466387</v>
      </c>
      <c r="L9" s="116">
        <f>+'21'!L9/'22'!L45*100</f>
        <v>0.38115826601433611</v>
      </c>
      <c r="M9" s="96"/>
      <c r="N9" s="116">
        <f>+'21'!N9/'22'!N45*100</f>
        <v>0.24345617032859021</v>
      </c>
      <c r="O9" s="116">
        <f>+'21'!O9/'22'!O45*100</f>
        <v>0.47466440923932757</v>
      </c>
      <c r="P9" s="116">
        <f>+'21'!P9/'22'!P45*100</f>
        <v>1.210104371502042E-2</v>
      </c>
      <c r="Q9" s="96"/>
      <c r="R9" s="116">
        <f>+'21'!R9/'22'!R45*100</f>
        <v>6.0979625166278133</v>
      </c>
      <c r="S9" s="116">
        <f>+'21'!S9/'22'!S45*100</f>
        <v>5.8750069378919907</v>
      </c>
      <c r="T9" s="116">
        <f>+'21'!T9/'22'!T45*100</f>
        <v>6.2993507632918053</v>
      </c>
      <c r="U9" s="96"/>
      <c r="V9" s="116">
        <f>+'21'!V9/'22'!V45*100</f>
        <v>2.5451884376143434</v>
      </c>
      <c r="W9" s="116">
        <f>+'21'!W9/'22'!W45*100</f>
        <v>2.7072027627035027</v>
      </c>
      <c r="X9" s="116">
        <f>+'21'!X9/'22'!X45*100</f>
        <v>2.398796422700805</v>
      </c>
      <c r="Y9" s="96"/>
      <c r="Z9" s="116">
        <f>+'21'!Z9/'22'!Z45*100</f>
        <v>3.0084299262381453</v>
      </c>
      <c r="AA9" s="116">
        <f>+'21'!AA9/'22'!AA45*100</f>
        <v>3.2081097197376263</v>
      </c>
      <c r="AB9" s="116">
        <f>+'21'!AB9/'22'!AB45*100</f>
        <v>2.8504011326097216</v>
      </c>
      <c r="AC9" s="44"/>
    </row>
    <row r="10" spans="1:29" x14ac:dyDescent="0.2">
      <c r="A10" s="21"/>
      <c r="E10" s="90"/>
      <c r="I10" s="90"/>
      <c r="M10" s="90"/>
      <c r="Q10" s="90"/>
      <c r="U10" s="90"/>
      <c r="Y10" s="90"/>
    </row>
    <row r="11" spans="1:29" x14ac:dyDescent="0.2">
      <c r="A11" s="19" t="s">
        <v>27</v>
      </c>
      <c r="B11" s="117">
        <f>+'21'!B11/'22'!B47*100</f>
        <v>2.0586125062089518</v>
      </c>
      <c r="C11" s="117">
        <f>+'21'!C11/'22'!C47*100</f>
        <v>2.2002444716079563</v>
      </c>
      <c r="D11" s="117">
        <f>+'21'!D11/'22'!D47*100</f>
        <v>1.9188596491228072</v>
      </c>
      <c r="E11" s="90"/>
      <c r="F11" s="117">
        <f>+'21'!F11/'22'!F47*100</f>
        <v>2.7175404886082899</v>
      </c>
      <c r="G11" s="117">
        <f>+'21'!G11/'22'!G47*100</f>
        <v>3.8692098092643055</v>
      </c>
      <c r="H11" s="117">
        <f>+'21'!H11/'22'!H47*100</f>
        <v>1.5486725663716814</v>
      </c>
      <c r="I11" s="90"/>
      <c r="J11" s="117">
        <f>+'21'!J11/'22'!J47*100</f>
        <v>-0.21875854525567404</v>
      </c>
      <c r="K11" s="117">
        <f>+'21'!K11/'22'!K47*100</f>
        <v>5.434782608695652E-2</v>
      </c>
      <c r="L11" s="117">
        <f>+'21'!L11/'22'!L47*100</f>
        <v>-0.49532195927352773</v>
      </c>
      <c r="M11" s="90"/>
      <c r="N11" s="117">
        <f>+'21'!N11/'22'!N47*100</f>
        <v>6.2402496099843996E-2</v>
      </c>
      <c r="O11" s="117">
        <f>+'21'!O11/'22'!O47*100</f>
        <v>-0.44331855604813175</v>
      </c>
      <c r="P11" s="117">
        <f>+'21'!P11/'22'!P47*100</f>
        <v>0.55350553505535049</v>
      </c>
      <c r="Q11" s="90"/>
      <c r="R11" s="117">
        <f>+'21'!R11/'22'!R47*100</f>
        <v>5.0246877722916059</v>
      </c>
      <c r="S11" s="117">
        <f>+'21'!S11/'22'!S47*100</f>
        <v>4.0509259259259256</v>
      </c>
      <c r="T11" s="117">
        <f>+'21'!T11/'22'!T47*100</f>
        <v>6.0058309037900877</v>
      </c>
      <c r="U11" s="90"/>
      <c r="V11" s="117">
        <f>+'21'!V11/'22'!V47*100</f>
        <v>2.4962406015037595</v>
      </c>
      <c r="W11" s="117">
        <f>+'21'!W11/'22'!W47*100</f>
        <v>3.3680342927127986</v>
      </c>
      <c r="X11" s="117">
        <f>+'21'!X11/'22'!X47*100</f>
        <v>1.6548463356973995</v>
      </c>
      <c r="Y11" s="90"/>
      <c r="Z11" s="117">
        <f>+'21'!Z11/'22'!Z47*100</f>
        <v>2.8368794326241136</v>
      </c>
      <c r="AA11" s="117">
        <f>+'21'!AA11/'22'!AA47*100</f>
        <v>2.083333333333333</v>
      </c>
      <c r="AB11" s="117">
        <f>+'21'!AB11/'22'!AB47*100</f>
        <v>3.4632034632034632</v>
      </c>
    </row>
    <row r="12" spans="1:29" x14ac:dyDescent="0.2">
      <c r="A12" s="19" t="s">
        <v>33</v>
      </c>
      <c r="B12" s="117">
        <f>+'21'!B12/'22'!B48*100</f>
        <v>1.367502961128459</v>
      </c>
      <c r="C12" s="117">
        <f>+'21'!C12/'22'!C48*100</f>
        <v>1.3165052769013166</v>
      </c>
      <c r="D12" s="117">
        <f>+'21'!D12/'22'!D48*100</f>
        <v>1.4174571032718746</v>
      </c>
      <c r="E12" s="90"/>
      <c r="F12" s="117">
        <f>+'21'!F12/'22'!F48*100</f>
        <v>2.7188689505165849E-2</v>
      </c>
      <c r="G12" s="117">
        <f>+'21'!G12/'22'!G48*100</f>
        <v>-0.58448459086078641</v>
      </c>
      <c r="H12" s="117">
        <f>+'21'!H12/'22'!H48*100</f>
        <v>0.66815144766146994</v>
      </c>
      <c r="I12" s="90"/>
      <c r="J12" s="117">
        <f>+'21'!J12/'22'!J48*100</f>
        <v>0.27262813522355506</v>
      </c>
      <c r="K12" s="117">
        <f>+'21'!K12/'22'!K48*100</f>
        <v>0.42507970244420828</v>
      </c>
      <c r="L12" s="117">
        <f>+'21'!L12/'22'!L48*100</f>
        <v>0.11198208286674133</v>
      </c>
      <c r="M12" s="90"/>
      <c r="N12" s="117">
        <f>+'21'!N12/'22'!N48*100</f>
        <v>-2.0800993480285626</v>
      </c>
      <c r="O12" s="117">
        <f>+'21'!O12/'22'!O48*100</f>
        <v>-1.6403402187120293</v>
      </c>
      <c r="P12" s="117">
        <f>+'21'!P12/'22'!P48*100</f>
        <v>-2.5396825396825395</v>
      </c>
      <c r="Q12" s="90"/>
      <c r="R12" s="117">
        <f>+'21'!R12/'22'!R48*100</f>
        <v>5.6965442764578835</v>
      </c>
      <c r="S12" s="117">
        <f>+'21'!S12/'22'!S48*100</f>
        <v>5.6785917092561045</v>
      </c>
      <c r="T12" s="117">
        <f>+'21'!T12/'22'!T48*100</f>
        <v>5.7128152341739575</v>
      </c>
      <c r="U12" s="90"/>
      <c r="V12" s="117">
        <f>+'21'!V12/'22'!V48*100</f>
        <v>1.9714285714285715</v>
      </c>
      <c r="W12" s="117">
        <f>+'21'!W12/'22'!W48*100</f>
        <v>2.0106445890005915</v>
      </c>
      <c r="X12" s="117">
        <f>+'21'!X12/'22'!X48*100</f>
        <v>1.9347705914870093</v>
      </c>
      <c r="Y12" s="90"/>
      <c r="Z12" s="117">
        <f>+'21'!Z12/'22'!Z48*100</f>
        <v>3.7359900373599002</v>
      </c>
      <c r="AA12" s="117">
        <f>+'21'!AA12/'22'!AA48*100</f>
        <v>5.1671732522796354</v>
      </c>
      <c r="AB12" s="117">
        <f>+'21'!AB12/'22'!AB48*100</f>
        <v>2.7426160337552745</v>
      </c>
    </row>
    <row r="13" spans="1:29" x14ac:dyDescent="0.2">
      <c r="A13" s="19" t="s">
        <v>19</v>
      </c>
      <c r="B13" s="117">
        <f>+'21'!B13/'22'!B49*100</f>
        <v>2.0876408990862401</v>
      </c>
      <c r="C13" s="117">
        <f>+'21'!C13/'22'!C49*100</f>
        <v>1.3801585132549876</v>
      </c>
      <c r="D13" s="117">
        <f>+'21'!D13/'22'!D49*100</f>
        <v>2.7622149837133554</v>
      </c>
      <c r="E13" s="90"/>
      <c r="F13" s="117">
        <f>+'21'!F13/'22'!F49*100</f>
        <v>1.6299137104506232</v>
      </c>
      <c r="G13" s="117">
        <f>+'21'!G13/'22'!G49*100</f>
        <v>3.1346035648432697</v>
      </c>
      <c r="H13" s="117">
        <f>+'21'!H13/'22'!H49*100</f>
        <v>0</v>
      </c>
      <c r="I13" s="90"/>
      <c r="J13" s="117">
        <f>+'21'!J13/'22'!J49*100</f>
        <v>-1.4189189189189191</v>
      </c>
      <c r="K13" s="117">
        <f>+'21'!K13/'22'!K49*100</f>
        <v>-2.2251308900523559</v>
      </c>
      <c r="L13" s="117">
        <f>+'21'!L13/'22'!L49*100</f>
        <v>-0.55865921787709494</v>
      </c>
      <c r="M13" s="90"/>
      <c r="N13" s="117">
        <f>+'21'!N13/'22'!N49*100</f>
        <v>-7.3019350127783864E-2</v>
      </c>
      <c r="O13" s="117">
        <f>+'21'!O13/'22'!O49*100</f>
        <v>-0.29717682020802377</v>
      </c>
      <c r="P13" s="117">
        <f>+'21'!P13/'22'!P49*100</f>
        <v>0.14357501794687724</v>
      </c>
      <c r="Q13" s="90"/>
      <c r="R13" s="117">
        <f>+'21'!R13/'22'!R49*100</f>
        <v>8.1583476764199645</v>
      </c>
      <c r="S13" s="117">
        <f>+'21'!S13/'22'!S49*100</f>
        <v>5.3423626787057943</v>
      </c>
      <c r="T13" s="117">
        <f>+'21'!T13/'22'!T49*100</f>
        <v>10.532994923857867</v>
      </c>
      <c r="U13" s="90"/>
      <c r="V13" s="117">
        <f>+'21'!V13/'22'!V49*100</f>
        <v>2.3497688751926042</v>
      </c>
      <c r="W13" s="117">
        <f>+'21'!W13/'22'!W49*100</f>
        <v>1.1391375101708707</v>
      </c>
      <c r="X13" s="117">
        <f>+'21'!X13/'22'!X49*100</f>
        <v>3.4381858083394294</v>
      </c>
      <c r="Y13" s="90"/>
      <c r="Z13" s="117">
        <f>+'21'!Z13/'22'!Z49*100</f>
        <v>1.2048192771084338</v>
      </c>
      <c r="AA13" s="117">
        <f>+'21'!AA13/'22'!AA49*100</f>
        <v>1.1583011583011582</v>
      </c>
      <c r="AB13" s="117">
        <f>+'21'!AB13/'22'!AB49*100</f>
        <v>1.2345679012345678</v>
      </c>
    </row>
    <row r="14" spans="1:29" x14ac:dyDescent="0.2">
      <c r="A14" s="19" t="s">
        <v>34</v>
      </c>
      <c r="B14" s="117">
        <f>+'21'!B14/'22'!B50*100</f>
        <v>1.7071805533343996</v>
      </c>
      <c r="C14" s="117">
        <f>+'21'!C14/'22'!C50*100</f>
        <v>1.4749979739038819</v>
      </c>
      <c r="D14" s="117">
        <f>+'21'!D14/'22'!D50*100</f>
        <v>1.9332439043636078</v>
      </c>
      <c r="E14" s="90"/>
      <c r="F14" s="117">
        <f>+'21'!F14/'22'!F50*100</f>
        <v>0.27254144901203725</v>
      </c>
      <c r="G14" s="117">
        <f>+'21'!G14/'22'!G50*100</f>
        <v>-0.26281208935611039</v>
      </c>
      <c r="H14" s="117">
        <f>+'21'!H14/'22'!H50*100</f>
        <v>0.84905660377358494</v>
      </c>
      <c r="I14" s="90"/>
      <c r="J14" s="117">
        <f>+'21'!J14/'22'!J50*100</f>
        <v>0.46580563201355074</v>
      </c>
      <c r="K14" s="117">
        <f>+'21'!K14/'22'!K50*100</f>
        <v>0.79431438127090304</v>
      </c>
      <c r="L14" s="117">
        <f>+'21'!L14/'22'!L50*100</f>
        <v>0.1287001287001287</v>
      </c>
      <c r="M14" s="90"/>
      <c r="N14" s="117">
        <f>+'21'!N14/'22'!N50*100</f>
        <v>0.37664783427495291</v>
      </c>
      <c r="O14" s="117">
        <f>+'21'!O14/'22'!O50*100</f>
        <v>0.45934772622875514</v>
      </c>
      <c r="P14" s="117">
        <f>+'21'!P14/'22'!P50*100</f>
        <v>0.28971511347175277</v>
      </c>
      <c r="Q14" s="90"/>
      <c r="R14" s="117">
        <f>+'21'!R14/'22'!R50*100</f>
        <v>5.2470396080032664</v>
      </c>
      <c r="S14" s="117">
        <f>+'21'!S14/'22'!S50*100</f>
        <v>4.8130640309411259</v>
      </c>
      <c r="T14" s="117">
        <f>+'21'!T14/'22'!T50*100</f>
        <v>5.6398288603656166</v>
      </c>
      <c r="U14" s="90"/>
      <c r="V14" s="117">
        <f>+'21'!V14/'22'!V50*100</f>
        <v>1.7555127381716977</v>
      </c>
      <c r="W14" s="117">
        <f>+'21'!W14/'22'!W50*100</f>
        <v>1.1586452762923352</v>
      </c>
      <c r="X14" s="117">
        <f>+'21'!X14/'22'!X50*100</f>
        <v>2.3073753605273999</v>
      </c>
      <c r="Y14" s="90"/>
      <c r="Z14" s="117">
        <f>+'21'!Z14/'22'!Z50*100</f>
        <v>1.836636056065732</v>
      </c>
      <c r="AA14" s="117">
        <f>+'21'!AA14/'22'!AA50*100</f>
        <v>2.2925764192139741</v>
      </c>
      <c r="AB14" s="117">
        <f>+'21'!AB14/'22'!AB50*100</f>
        <v>1.4744145706851692</v>
      </c>
    </row>
    <row r="15" spans="1:29" x14ac:dyDescent="0.2">
      <c r="A15" s="19" t="s">
        <v>35</v>
      </c>
      <c r="B15" s="117">
        <f>+'21'!B15/'22'!B51*100</f>
        <v>3.5042081101759757</v>
      </c>
      <c r="C15" s="117">
        <f>+'21'!C15/'22'!C51*100</f>
        <v>4.4511278195488728</v>
      </c>
      <c r="D15" s="117">
        <f>+'21'!D15/'22'!D51*100</f>
        <v>2.5233644859813085</v>
      </c>
      <c r="E15" s="91"/>
      <c r="F15" s="117">
        <f>+'21'!F15/'22'!F51*100</f>
        <v>2.5423728813559325</v>
      </c>
      <c r="G15" s="117">
        <f>+'21'!G15/'22'!G51*100</f>
        <v>2.622950819672131</v>
      </c>
      <c r="H15" s="117">
        <f>+'21'!H15/'22'!H51*100</f>
        <v>2.4561403508771931</v>
      </c>
      <c r="I15" s="91"/>
      <c r="J15" s="117">
        <f>+'21'!J15/'22'!J51*100</f>
        <v>0.70671378091872794</v>
      </c>
      <c r="K15" s="117">
        <f>+'21'!K15/'22'!K51*100</f>
        <v>0.67796610169491522</v>
      </c>
      <c r="L15" s="117">
        <f>+'21'!L15/'22'!L51*100</f>
        <v>0.73800738007380073</v>
      </c>
      <c r="M15" s="90"/>
      <c r="N15" s="117">
        <f>+'21'!N15/'22'!N51*100</f>
        <v>0.51903114186851207</v>
      </c>
      <c r="O15" s="117">
        <f>+'21'!O15/'22'!O51*100</f>
        <v>1.3513513513513513</v>
      </c>
      <c r="P15" s="117">
        <f>+'21'!P15/'22'!P51*100</f>
        <v>-0.3546099290780142</v>
      </c>
      <c r="Q15" s="90"/>
      <c r="R15" s="117">
        <f>+'21'!R15/'22'!R51*100</f>
        <v>8.5043988269794717</v>
      </c>
      <c r="S15" s="117">
        <f>+'21'!S15/'22'!S51*100</f>
        <v>11.046511627906977</v>
      </c>
      <c r="T15" s="117">
        <f>+'21'!T15/'22'!T51*100</f>
        <v>5.9171597633136095</v>
      </c>
      <c r="U15" s="90"/>
      <c r="V15" s="117">
        <f>+'21'!V15/'22'!V51*100</f>
        <v>4.5714285714285712</v>
      </c>
      <c r="W15" s="117">
        <f>+'21'!W15/'22'!W51*100</f>
        <v>6.0457516339869279</v>
      </c>
      <c r="X15" s="117">
        <f>+'21'!X15/'22'!X51*100</f>
        <v>3.0995106035889073</v>
      </c>
      <c r="Y15" s="90"/>
      <c r="Z15" s="117">
        <f>+'21'!Z15/'22'!Z51*100</f>
        <v>2.7196652719665275</v>
      </c>
      <c r="AA15" s="117">
        <f>+'21'!AA15/'22'!AA51*100</f>
        <v>3.0042918454935621</v>
      </c>
      <c r="AB15" s="117">
        <f>+'21'!AB15/'22'!AB51*100</f>
        <v>2.4489795918367347</v>
      </c>
    </row>
    <row r="16" spans="1:29" x14ac:dyDescent="0.2">
      <c r="A16" s="19" t="s">
        <v>36</v>
      </c>
      <c r="B16" s="117">
        <f>+'21'!B16/'22'!B52*100</f>
        <v>2.5520093035275875</v>
      </c>
      <c r="C16" s="117">
        <f>+'21'!C16/'22'!C52*100</f>
        <v>3.3947368421052628</v>
      </c>
      <c r="D16" s="117">
        <f>+'21'!D16/'22'!D52*100</f>
        <v>1.739020055851739</v>
      </c>
      <c r="E16" s="91"/>
      <c r="F16" s="117">
        <f>+'21'!F16/'22'!F52*100</f>
        <v>1.3651877133105803</v>
      </c>
      <c r="G16" s="117">
        <f>+'21'!G16/'22'!G52*100</f>
        <v>3.4456355283307807</v>
      </c>
      <c r="H16" s="117">
        <f>+'21'!H16/'22'!H52*100</f>
        <v>-0.67618332081141996</v>
      </c>
      <c r="I16" s="91"/>
      <c r="J16" s="117">
        <f>+'21'!J16/'22'!J52*100</f>
        <v>1.0431154381084839</v>
      </c>
      <c r="K16" s="117">
        <f>+'21'!K16/'22'!K52*100</f>
        <v>1.757944557133198</v>
      </c>
      <c r="L16" s="117">
        <f>+'21'!L16/'22'!L52*100</f>
        <v>0.28632784538296346</v>
      </c>
      <c r="M16" s="91"/>
      <c r="N16" s="117">
        <f>+'21'!N16/'22'!N52*100</f>
        <v>0.47462577583059512</v>
      </c>
      <c r="O16" s="117">
        <f>+'21'!O16/'22'!O52*100</f>
        <v>1.2509197939661516</v>
      </c>
      <c r="P16" s="117">
        <f>+'21'!P16/'22'!P52*100</f>
        <v>-0.28985507246376813</v>
      </c>
      <c r="Q16" s="91"/>
      <c r="R16" s="117">
        <f>+'21'!R16/'22'!R52*100</f>
        <v>4.3465137337760344</v>
      </c>
      <c r="S16" s="117">
        <f>+'21'!S16/'22'!S52*100</f>
        <v>4.714016341923319</v>
      </c>
      <c r="T16" s="117">
        <f>+'21'!T16/'22'!T52*100</f>
        <v>4.0069686411149821</v>
      </c>
      <c r="U16" s="91"/>
      <c r="V16" s="117">
        <f>+'21'!V16/'22'!V52*100</f>
        <v>3.3898305084745761</v>
      </c>
      <c r="W16" s="117">
        <f>+'21'!W16/'22'!W52*100</f>
        <v>3.8</v>
      </c>
      <c r="X16" s="117">
        <f>+'21'!X16/'22'!X52*100</f>
        <v>3.0116779348494163</v>
      </c>
      <c r="Y16" s="91"/>
      <c r="Z16" s="117">
        <f>+'21'!Z16/'22'!Z52*100</f>
        <v>8.3969465648854964</v>
      </c>
      <c r="AA16" s="117">
        <f>+'21'!AA16/'22'!AA52*100</f>
        <v>10.41095890410959</v>
      </c>
      <c r="AB16" s="117">
        <f>+'21'!AB16/'22'!AB52*100</f>
        <v>6.6508313539192399</v>
      </c>
    </row>
    <row r="17" spans="1:28" s="1" customFormat="1" x14ac:dyDescent="0.2">
      <c r="A17" s="19" t="s">
        <v>53</v>
      </c>
      <c r="B17" s="117">
        <f>+'21'!B17/'22'!B53*100</f>
        <v>3.877221324717286</v>
      </c>
      <c r="C17" s="117">
        <f>+'21'!C17/'22'!C53*100</f>
        <v>4.4636908727514992</v>
      </c>
      <c r="D17" s="117">
        <f>+'21'!D17/'22'!D53*100</f>
        <v>3.3249686323713923</v>
      </c>
      <c r="E17" s="91"/>
      <c r="F17" s="117">
        <f>+'21'!F17/'22'!F53*100</f>
        <v>1.1583011583011582</v>
      </c>
      <c r="G17" s="117">
        <f>+'21'!G17/'22'!G53*100</f>
        <v>1.1764705882352942</v>
      </c>
      <c r="H17" s="117">
        <f>+'21'!H17/'22'!H53*100</f>
        <v>1.1406844106463878</v>
      </c>
      <c r="I17" s="91"/>
      <c r="J17" s="117">
        <f>+'21'!J17/'22'!J53*100</f>
        <v>1.1741682974559686</v>
      </c>
      <c r="K17" s="117">
        <f>+'21'!K17/'22'!K53*100</f>
        <v>0.67567567567567566</v>
      </c>
      <c r="L17" s="117">
        <f>+'21'!L17/'22'!L53*100</f>
        <v>1.8604651162790697</v>
      </c>
      <c r="M17" s="91"/>
      <c r="N17" s="117">
        <f>+'21'!N17/'22'!N53*100</f>
        <v>0.93109869646182497</v>
      </c>
      <c r="O17" s="117">
        <f>+'21'!O17/'22'!O53*100</f>
        <v>0</v>
      </c>
      <c r="P17" s="117">
        <f>+'21'!P17/'22'!P53*100</f>
        <v>1.8726591760299627</v>
      </c>
      <c r="Q17" s="91"/>
      <c r="R17" s="117">
        <f>+'21'!R17/'22'!R53*100</f>
        <v>10.276073619631902</v>
      </c>
      <c r="S17" s="117">
        <f>+'21'!S17/'22'!S53*100</f>
        <v>13.402061855670103</v>
      </c>
      <c r="T17" s="117">
        <f>+'21'!T17/'22'!T53*100</f>
        <v>7.7562326869806091</v>
      </c>
      <c r="U17" s="91"/>
      <c r="V17" s="117">
        <f>+'21'!V17/'22'!V53*100</f>
        <v>5.4054054054054053</v>
      </c>
      <c r="W17" s="117">
        <f>+'21'!W17/'22'!W53*100</f>
        <v>8.3623693379790947</v>
      </c>
      <c r="X17" s="117">
        <f>+'21'!X17/'22'!X53*100</f>
        <v>2.9239766081871341</v>
      </c>
      <c r="Y17" s="91"/>
      <c r="Z17" s="117">
        <f>+'21'!Z17/'22'!Z53*100</f>
        <v>0.80645161290322576</v>
      </c>
      <c r="AA17" s="117">
        <f>+'21'!AA17/'22'!AA53*100</f>
        <v>-0.98039215686274506</v>
      </c>
      <c r="AB17" s="117">
        <f>+'21'!AB17/'22'!AB53*100</f>
        <v>2.054794520547945</v>
      </c>
    </row>
    <row r="18" spans="1:28" s="1" customFormat="1" x14ac:dyDescent="0.2">
      <c r="A18" s="19" t="s">
        <v>28</v>
      </c>
      <c r="B18" s="117">
        <f>+'21'!B18/'22'!B54*100</f>
        <v>2.4482708725220665</v>
      </c>
      <c r="C18" s="117">
        <f>+'21'!C18/'22'!C54*100</f>
        <v>2.4767258036184789</v>
      </c>
      <c r="D18" s="117">
        <f>+'21'!D18/'22'!D54*100</f>
        <v>2.4204623483634702</v>
      </c>
      <c r="E18" s="91"/>
      <c r="F18" s="117">
        <f>+'21'!F18/'22'!F54*100</f>
        <v>1.3288055514543038</v>
      </c>
      <c r="G18" s="117">
        <f>+'21'!G18/'22'!G54*100</f>
        <v>1.636948260742473</v>
      </c>
      <c r="H18" s="117">
        <f>+'21'!H18/'22'!H54*100</f>
        <v>1.0143198090692125</v>
      </c>
      <c r="I18" s="91"/>
      <c r="J18" s="117">
        <f>+'21'!J18/'22'!J54*100</f>
        <v>1.2069736253911489</v>
      </c>
      <c r="K18" s="117">
        <f>+'21'!K18/'22'!K54*100</f>
        <v>1.7146178436501018</v>
      </c>
      <c r="L18" s="117">
        <f>+'21'!L18/'22'!L54*100</f>
        <v>0.672782874617737</v>
      </c>
      <c r="M18" s="91"/>
      <c r="N18" s="117">
        <f>+'21'!N18/'22'!N54*100</f>
        <v>-0.30288538179499441</v>
      </c>
      <c r="O18" s="117">
        <f>+'21'!O18/'22'!O54*100</f>
        <v>0.25657472738935211</v>
      </c>
      <c r="P18" s="117">
        <f>+'21'!P18/'22'!P54*100</f>
        <v>-0.85578446909667194</v>
      </c>
      <c r="Q18" s="91"/>
      <c r="R18" s="117">
        <f>+'21'!R18/'22'!R54*100</f>
        <v>7.0492280803961558</v>
      </c>
      <c r="S18" s="117">
        <f>+'21'!S18/'22'!S54*100</f>
        <v>5.8645707376058045</v>
      </c>
      <c r="T18" s="117">
        <f>+'21'!T18/'22'!T54*100</f>
        <v>8.150646430578977</v>
      </c>
      <c r="U18" s="91"/>
      <c r="V18" s="117">
        <f>+'21'!V18/'22'!V54*100</f>
        <v>2.5173898641934414</v>
      </c>
      <c r="W18" s="117">
        <f>+'21'!W18/'22'!W54*100</f>
        <v>2.6063100137174211</v>
      </c>
      <c r="X18" s="117">
        <f>+'21'!X18/'22'!X54*100</f>
        <v>2.4343369634849452</v>
      </c>
      <c r="Y18" s="91"/>
      <c r="Z18" s="117">
        <f>+'21'!Z18/'22'!Z54*100</f>
        <v>3.0623020063357971</v>
      </c>
      <c r="AA18" s="117">
        <f>+'21'!AA18/'22'!AA54*100</f>
        <v>3.4285714285714288</v>
      </c>
      <c r="AB18" s="117">
        <f>+'21'!AB18/'22'!AB54*100</f>
        <v>2.7477919528949948</v>
      </c>
    </row>
    <row r="19" spans="1:28" s="1" customFormat="1" x14ac:dyDescent="0.2">
      <c r="A19" s="19" t="s">
        <v>37</v>
      </c>
      <c r="B19" s="117">
        <f>+'21'!B19/'22'!B55*100</f>
        <v>2.4368709164753666</v>
      </c>
      <c r="C19" s="117">
        <f>+'21'!C19/'22'!C55*100</f>
        <v>3.7553141237600376</v>
      </c>
      <c r="D19" s="117">
        <f>+'21'!D19/'22'!D55*100</f>
        <v>1.1266283300082149</v>
      </c>
      <c r="E19" s="90"/>
      <c r="F19" s="117">
        <f>+'21'!F19/'22'!F55*100</f>
        <v>1.3771517996870108</v>
      </c>
      <c r="G19" s="117">
        <f>+'21'!G19/'22'!G55*100</f>
        <v>1.4223871366728509</v>
      </c>
      <c r="H19" s="117">
        <f>+'21'!H19/'22'!H55*100</f>
        <v>1.3307984790874523</v>
      </c>
      <c r="I19" s="90"/>
      <c r="J19" s="117">
        <f>+'21'!J19/'22'!J55*100</f>
        <v>1.5234613040828764</v>
      </c>
      <c r="K19" s="117">
        <f>+'21'!K19/'22'!K55*100</f>
        <v>2.1441334127456817</v>
      </c>
      <c r="L19" s="117">
        <f>+'21'!L19/'22'!L55*100</f>
        <v>0.87336244541484709</v>
      </c>
      <c r="M19" s="90"/>
      <c r="N19" s="117">
        <f>+'21'!N19/'22'!N55*100</f>
        <v>-0.41100221308883972</v>
      </c>
      <c r="O19" s="117">
        <f>+'21'!O19/'22'!O55*100</f>
        <v>0.62150403977625857</v>
      </c>
      <c r="P19" s="117">
        <f>+'21'!P19/'22'!P55*100</f>
        <v>-1.4800514800514801</v>
      </c>
      <c r="Q19" s="90"/>
      <c r="R19" s="117">
        <f>+'21'!R19/'22'!R55*100</f>
        <v>6.1390747745126566</v>
      </c>
      <c r="S19" s="117">
        <f>+'21'!S19/'22'!S55*100</f>
        <v>7.8853046594982077</v>
      </c>
      <c r="T19" s="117">
        <f>+'21'!T19/'22'!T55*100</f>
        <v>4.4809982983550771</v>
      </c>
      <c r="U19" s="90"/>
      <c r="V19" s="117">
        <f>+'21'!V19/'22'!V55*100</f>
        <v>3.1355671687672921</v>
      </c>
      <c r="W19" s="117">
        <f>+'21'!W19/'22'!W55*100</f>
        <v>6.5656565656565666</v>
      </c>
      <c r="X19" s="117">
        <f>+'21'!X19/'22'!X55*100</f>
        <v>-0.11983223487118035</v>
      </c>
      <c r="Y19" s="90"/>
      <c r="Z19" s="117">
        <f>+'21'!Z19/'22'!Z55*100</f>
        <v>3.0349013657056148</v>
      </c>
      <c r="AA19" s="117">
        <f>+'21'!AA19/'22'!AA55*100</f>
        <v>4.2622950819672125</v>
      </c>
      <c r="AB19" s="117">
        <f>+'21'!AB19/'22'!AB55*100</f>
        <v>1.977401129943503</v>
      </c>
    </row>
    <row r="20" spans="1:28" s="1" customFormat="1" x14ac:dyDescent="0.2">
      <c r="A20" s="19" t="s">
        <v>38</v>
      </c>
      <c r="B20" s="117">
        <f>+'21'!B20/'22'!B56*100</f>
        <v>3.1956710398693149</v>
      </c>
      <c r="C20" s="117">
        <f>+'21'!C20/'22'!C56*100</f>
        <v>3.065174181399728</v>
      </c>
      <c r="D20" s="117">
        <f>+'21'!D20/'22'!D56*100</f>
        <v>3.3200398803589231</v>
      </c>
      <c r="E20" s="91"/>
      <c r="F20" s="117">
        <f>+'21'!F20/'22'!F56*100</f>
        <v>1.2850167052171677</v>
      </c>
      <c r="G20" s="117">
        <f>+'21'!G20/'22'!G56*100</f>
        <v>0.45708481462671408</v>
      </c>
      <c r="H20" s="117">
        <f>+'21'!H20/'22'!H56*100</f>
        <v>2.1331945889698232</v>
      </c>
      <c r="I20" s="91"/>
      <c r="J20" s="117">
        <f>+'21'!J20/'22'!J56*100</f>
        <v>0.33205619412515963</v>
      </c>
      <c r="K20" s="117">
        <f>+'21'!K20/'22'!K56*100</f>
        <v>0.34636318654131615</v>
      </c>
      <c r="L20" s="117">
        <f>+'21'!L20/'22'!L56*100</f>
        <v>0.31678986272439286</v>
      </c>
      <c r="M20" s="91"/>
      <c r="N20" s="117">
        <f>+'21'!N20/'22'!N56*100</f>
        <v>0.43365134431916735</v>
      </c>
      <c r="O20" s="117">
        <f>+'21'!O20/'22'!O56*100</f>
        <v>0.64365125804564072</v>
      </c>
      <c r="P20" s="117">
        <f>+'21'!P20/'22'!P56*100</f>
        <v>0.22857142857142859</v>
      </c>
      <c r="Q20" s="91"/>
      <c r="R20" s="117">
        <f>+'21'!R20/'22'!R56*100</f>
        <v>9.2035398230088497</v>
      </c>
      <c r="S20" s="117">
        <f>+'21'!S20/'22'!S56*100</f>
        <v>11.092985318107667</v>
      </c>
      <c r="T20" s="117">
        <f>+'21'!T20/'22'!T56*100</f>
        <v>7.5614366729678641</v>
      </c>
      <c r="U20" s="91"/>
      <c r="V20" s="117">
        <f>+'21'!V20/'22'!V56*100</f>
        <v>4.4048734770384259</v>
      </c>
      <c r="W20" s="117">
        <f>+'21'!W20/'22'!W56*100</f>
        <v>3.3722438391699092</v>
      </c>
      <c r="X20" s="117">
        <f>+'21'!X20/'22'!X56*100</f>
        <v>5.3646775165762506</v>
      </c>
      <c r="Y20" s="91"/>
      <c r="Z20" s="117">
        <f>+'21'!Z20/'22'!Z56*100</f>
        <v>3.6815068493150687</v>
      </c>
      <c r="AA20" s="117">
        <f>+'21'!AA20/'22'!AA56*100</f>
        <v>2.0876826722338206</v>
      </c>
      <c r="AB20" s="117">
        <f>+'21'!AB20/'22'!AB56*100</f>
        <v>4.7895500725689404</v>
      </c>
    </row>
    <row r="21" spans="1:28" s="1" customFormat="1" x14ac:dyDescent="0.2">
      <c r="A21" s="19" t="s">
        <v>39</v>
      </c>
      <c r="B21" s="117">
        <f>+'21'!B21/'22'!B57*100</f>
        <v>2.8345209817893906</v>
      </c>
      <c r="C21" s="117">
        <f>+'21'!C21/'22'!C57*100</f>
        <v>3.4235409194652755</v>
      </c>
      <c r="D21" s="117">
        <f>+'21'!D21/'22'!D57*100</f>
        <v>2.2783251231527095</v>
      </c>
      <c r="E21" s="91"/>
      <c r="F21" s="117">
        <f>+'21'!F21/'22'!F57*100</f>
        <v>1.0924981791697013</v>
      </c>
      <c r="G21" s="117">
        <f>+'21'!G21/'22'!G57*100</f>
        <v>1.6224188790560472</v>
      </c>
      <c r="H21" s="117">
        <f>+'21'!H21/'22'!H57*100</f>
        <v>0.57553956834532372</v>
      </c>
      <c r="I21" s="91"/>
      <c r="J21" s="117">
        <f>+'21'!J21/'22'!J57*100</f>
        <v>1.7815646785437647</v>
      </c>
      <c r="K21" s="117">
        <f>+'21'!K21/'22'!K57*100</f>
        <v>2.9850746268656714</v>
      </c>
      <c r="L21" s="117">
        <f>+'21'!L21/'22'!L57*100</f>
        <v>0.48309178743961351</v>
      </c>
      <c r="M21" s="91"/>
      <c r="N21" s="117">
        <f>+'21'!N21/'22'!N57*100</f>
        <v>2.5795356835769563</v>
      </c>
      <c r="O21" s="117">
        <f>+'21'!O21/'22'!O57*100</f>
        <v>2.640845070422535</v>
      </c>
      <c r="P21" s="117">
        <f>+'21'!P21/'22'!P57*100</f>
        <v>2.5210084033613445</v>
      </c>
      <c r="Q21" s="91"/>
      <c r="R21" s="117">
        <f>+'21'!R21/'22'!R57*100</f>
        <v>7.7645051194539256</v>
      </c>
      <c r="S21" s="117">
        <f>+'21'!S21/'22'!S57*100</f>
        <v>7.5925925925925926</v>
      </c>
      <c r="T21" s="117">
        <f>+'21'!T21/'22'!T57*100</f>
        <v>7.9113924050632916</v>
      </c>
      <c r="U21" s="91"/>
      <c r="V21" s="117">
        <f>+'21'!V21/'22'!V57*100</f>
        <v>2.1062271062271063</v>
      </c>
      <c r="W21" s="117">
        <f>+'21'!W21/'22'!W57*100</f>
        <v>3.1189083820662766</v>
      </c>
      <c r="X21" s="117">
        <f>+'21'!X21/'22'!X57*100</f>
        <v>1.2089810017271159</v>
      </c>
      <c r="Y21" s="91"/>
      <c r="Z21" s="117">
        <f>+'21'!Z21/'22'!Z57*100</f>
        <v>-1.3392857142857142</v>
      </c>
      <c r="AA21" s="117">
        <f>+'21'!AA21/'22'!AA57*100</f>
        <v>2.0408163265306123</v>
      </c>
      <c r="AB21" s="117">
        <f>+'21'!AB21/'22'!AB57*100</f>
        <v>-3.9682539682539679</v>
      </c>
    </row>
    <row r="22" spans="1:28" s="1" customFormat="1" x14ac:dyDescent="0.2">
      <c r="A22" s="18" t="s">
        <v>20</v>
      </c>
      <c r="B22" s="117">
        <f>+'21'!B22/'22'!B58*100</f>
        <v>1.5814844162704702</v>
      </c>
      <c r="C22" s="117">
        <f>+'21'!C22/'22'!C58*100</f>
        <v>1.7779881016765819</v>
      </c>
      <c r="D22" s="117">
        <f>+'21'!D22/'22'!D58*100</f>
        <v>1.3939081053175013</v>
      </c>
      <c r="E22" s="89"/>
      <c r="F22" s="117">
        <f>+'21'!F22/'22'!F58*100</f>
        <v>0.24339360222531292</v>
      </c>
      <c r="G22" s="117">
        <f>+'21'!G22/'22'!G58*100</f>
        <v>0.52594670406732114</v>
      </c>
      <c r="H22" s="117">
        <f>+'21'!H22/'22'!H58*100</f>
        <v>-3.4482758620689655E-2</v>
      </c>
      <c r="I22" s="89"/>
      <c r="J22" s="117">
        <f>+'21'!J22/'22'!J58*100</f>
        <v>1.091382961394364</v>
      </c>
      <c r="K22" s="117">
        <f>+'21'!K22/'22'!K58*100</f>
        <v>1.3478818998716302</v>
      </c>
      <c r="L22" s="117">
        <f>+'21'!L22/'22'!L58*100</f>
        <v>0.8269930532583526</v>
      </c>
      <c r="M22" s="89"/>
      <c r="N22" s="117">
        <f>+'21'!N22/'22'!N58*100</f>
        <v>0.58976582827406765</v>
      </c>
      <c r="O22" s="117">
        <f>+'21'!O22/'22'!O58*100</f>
        <v>0.97053726169844012</v>
      </c>
      <c r="P22" s="117">
        <f>+'21'!P22/'22'!P58*100</f>
        <v>0.20833333333333334</v>
      </c>
      <c r="Q22" s="89"/>
      <c r="R22" s="117">
        <f>+'21'!R22/'22'!R58*100</f>
        <v>4.1827003513468295</v>
      </c>
      <c r="S22" s="117">
        <f>+'21'!S22/'22'!S58*100</f>
        <v>4.2980935875216639</v>
      </c>
      <c r="T22" s="117">
        <f>+'21'!T22/'22'!T58*100</f>
        <v>4.0750323415265202</v>
      </c>
      <c r="U22" s="89"/>
      <c r="V22" s="117">
        <f>+'21'!V22/'22'!V58*100</f>
        <v>1.1891694109037687</v>
      </c>
      <c r="W22" s="117">
        <f>+'21'!W22/'22'!W58*100</f>
        <v>1.1811023622047243</v>
      </c>
      <c r="X22" s="117">
        <f>+'21'!X22/'22'!X58*100</f>
        <v>1.1961722488038278</v>
      </c>
      <c r="Y22" s="89"/>
      <c r="Z22" s="117">
        <f>+'21'!Z22/'22'!Z58*100</f>
        <v>4.1211101766190072</v>
      </c>
      <c r="AA22" s="117">
        <f>+'21'!AA22/'22'!AA58*100</f>
        <v>4.6692607003891053</v>
      </c>
      <c r="AB22" s="117">
        <f>+'21'!AB22/'22'!AB58*100</f>
        <v>3.7037037037037033</v>
      </c>
    </row>
    <row r="23" spans="1:28" s="1" customFormat="1" x14ac:dyDescent="0.2">
      <c r="A23" s="19" t="s">
        <v>40</v>
      </c>
      <c r="B23" s="117">
        <f>+'21'!B23/'22'!B59*100</f>
        <v>1.7348203221809171</v>
      </c>
      <c r="C23" s="117">
        <f>+'21'!C23/'22'!C59*100</f>
        <v>1.395464739596312</v>
      </c>
      <c r="D23" s="117">
        <f>+'21'!D23/'22'!D59*100</f>
        <v>2.0704954399802808</v>
      </c>
      <c r="E23" s="89"/>
      <c r="F23" s="117">
        <f>+'21'!F23/'22'!F59*100</f>
        <v>1.2515644555694618</v>
      </c>
      <c r="G23" s="117">
        <f>+'21'!G23/'22'!G59*100</f>
        <v>1.5931372549019607</v>
      </c>
      <c r="H23" s="117">
        <f>+'21'!H23/'22'!H59*100</f>
        <v>0.8951406649616368</v>
      </c>
      <c r="I23" s="89"/>
      <c r="J23" s="117">
        <f>+'21'!J23/'22'!J59*100</f>
        <v>0.36719706242350064</v>
      </c>
      <c r="K23" s="117">
        <f>+'21'!K23/'22'!K59*100</f>
        <v>1.4925373134328357</v>
      </c>
      <c r="L23" s="117">
        <f>+'21'!L23/'22'!L59*100</f>
        <v>-0.72289156626506024</v>
      </c>
      <c r="M23" s="89"/>
      <c r="N23" s="117">
        <f>+'21'!N23/'22'!N59*100</f>
        <v>0.27491408934707906</v>
      </c>
      <c r="O23" s="117">
        <f>+'21'!O23/'22'!O59*100</f>
        <v>-4.2176870748299313</v>
      </c>
      <c r="P23" s="117">
        <f>+'21'!P23/'22'!P59*100</f>
        <v>4.8611111111111116</v>
      </c>
      <c r="Q23" s="89"/>
      <c r="R23" s="117">
        <f>+'21'!R23/'22'!R59*100</f>
        <v>4.8664688427299696</v>
      </c>
      <c r="S23" s="117">
        <f>+'21'!S23/'22'!S59*100</f>
        <v>5.5687203791469191</v>
      </c>
      <c r="T23" s="117">
        <f>+'21'!T23/'22'!T59*100</f>
        <v>4.1617122473246138</v>
      </c>
      <c r="U23" s="89"/>
      <c r="V23" s="117">
        <f>+'21'!V23/'22'!V59*100</f>
        <v>1.7116524028966424</v>
      </c>
      <c r="W23" s="117">
        <f>+'21'!W23/'22'!W59*100</f>
        <v>2.0270270270270272</v>
      </c>
      <c r="X23" s="117">
        <f>+'21'!X23/'22'!X59*100</f>
        <v>1.4120667522464698</v>
      </c>
      <c r="Y23" s="89"/>
      <c r="Z23" s="117">
        <f>+'21'!Z23/'22'!Z59*100</f>
        <v>1.1173184357541899</v>
      </c>
      <c r="AA23" s="117">
        <f>+'21'!AA23/'22'!AA59*100</f>
        <v>0</v>
      </c>
      <c r="AB23" s="117">
        <f>+'21'!AB23/'22'!AB59*100</f>
        <v>1.9047619047619049</v>
      </c>
    </row>
    <row r="24" spans="1:28" s="1" customFormat="1" x14ac:dyDescent="0.2">
      <c r="A24" s="19" t="s">
        <v>21</v>
      </c>
      <c r="B24" s="117">
        <f>+'21'!B24/'22'!B60*100</f>
        <v>2.0575512507052847</v>
      </c>
      <c r="C24" s="117">
        <f>+'21'!C24/'22'!C60*100</f>
        <v>1.5496106699560559</v>
      </c>
      <c r="D24" s="117">
        <f>+'21'!D24/'22'!D60*100</f>
        <v>2.5415013956221535</v>
      </c>
      <c r="E24" s="89"/>
      <c r="F24" s="117">
        <f>+'21'!F24/'22'!F60*100</f>
        <v>1.5774888083564271</v>
      </c>
      <c r="G24" s="117">
        <f>+'21'!G24/'22'!G60*100</f>
        <v>1.0780508840017249</v>
      </c>
      <c r="H24" s="117">
        <f>+'21'!H24/'22'!H60*100</f>
        <v>2.0657672849915683</v>
      </c>
      <c r="I24" s="89"/>
      <c r="J24" s="117">
        <f>+'21'!J24/'22'!J60*100</f>
        <v>0.931430836305985</v>
      </c>
      <c r="K24" s="117">
        <f>+'21'!K24/'22'!K60*100</f>
        <v>0.31645569620253167</v>
      </c>
      <c r="L24" s="117">
        <f>+'21'!L24/'22'!L60*100</f>
        <v>1.5488482922954727</v>
      </c>
      <c r="M24" s="89"/>
      <c r="N24" s="117">
        <f>+'21'!N24/'22'!N60*100</f>
        <v>0.52727641452038121</v>
      </c>
      <c r="O24" s="117">
        <f>+'21'!O24/'22'!O60*100</f>
        <v>0.52974735126324368</v>
      </c>
      <c r="P24" s="117">
        <f>+'21'!P24/'22'!P60*100</f>
        <v>0.5248284214775939</v>
      </c>
      <c r="Q24" s="89"/>
      <c r="R24" s="117">
        <f>+'21'!R24/'22'!R60*100</f>
        <v>5.3136531365313653</v>
      </c>
      <c r="S24" s="117">
        <f>+'21'!S24/'22'!S60*100</f>
        <v>4.6815042210283959</v>
      </c>
      <c r="T24" s="117">
        <f>+'21'!T24/'22'!T60*100</f>
        <v>5.8990760483297793</v>
      </c>
      <c r="U24" s="89"/>
      <c r="V24" s="117">
        <f>+'21'!V24/'22'!V60*100</f>
        <v>1.6945733306435344</v>
      </c>
      <c r="W24" s="117">
        <f>+'21'!W24/'22'!W60*100</f>
        <v>0.87939698492462315</v>
      </c>
      <c r="X24" s="117">
        <f>+'21'!X24/'22'!X60*100</f>
        <v>2.4523160762942782</v>
      </c>
      <c r="Y24" s="89"/>
      <c r="Z24" s="117">
        <f>+'21'!Z24/'22'!Z60*100</f>
        <v>1.8181818181818181</v>
      </c>
      <c r="AA24" s="117">
        <f>+'21'!AA24/'22'!AA60*100</f>
        <v>1.7751479289940828</v>
      </c>
      <c r="AB24" s="117">
        <f>+'21'!AB24/'22'!AB60*100</f>
        <v>1.8518518518518516</v>
      </c>
    </row>
    <row r="25" spans="1:28" s="1" customFormat="1" x14ac:dyDescent="0.2">
      <c r="A25" s="19" t="s">
        <v>87</v>
      </c>
      <c r="B25" s="117">
        <f>+'21'!B25/'22'!B61*100</f>
        <v>-0.14011489421325488</v>
      </c>
      <c r="C25" s="117">
        <f>+'21'!C25/'22'!C61*100</f>
        <v>-0.59206631142687982</v>
      </c>
      <c r="D25" s="117">
        <f>+'21'!D25/'22'!D61*100</f>
        <v>0.26602819898909286</v>
      </c>
      <c r="E25" s="89"/>
      <c r="F25" s="117">
        <f>+'21'!F25/'22'!F61*100</f>
        <v>-0.77138849929873765</v>
      </c>
      <c r="G25" s="117">
        <f>+'21'!G25/'22'!G61*100</f>
        <v>0.74404761904761896</v>
      </c>
      <c r="H25" s="117">
        <f>+'21'!H25/'22'!H61*100</f>
        <v>-2.1220159151193632</v>
      </c>
      <c r="I25" s="89"/>
      <c r="J25" s="117">
        <f>+'21'!J25/'22'!J61*100</f>
        <v>-2.5263157894736841</v>
      </c>
      <c r="K25" s="117">
        <f>+'21'!K25/'22'!K61*100</f>
        <v>-3.9647577092511015</v>
      </c>
      <c r="L25" s="117">
        <f>+'21'!L25/'22'!L61*100</f>
        <v>-1.2096774193548387</v>
      </c>
      <c r="M25" s="89"/>
      <c r="N25" s="117">
        <f>+'21'!N25/'22'!N61*100</f>
        <v>0.44313146233382572</v>
      </c>
      <c r="O25" s="117">
        <f>+'21'!O25/'22'!O61*100</f>
        <v>0</v>
      </c>
      <c r="P25" s="117">
        <f>+'21'!P25/'22'!P61*100</f>
        <v>0.86830680173661368</v>
      </c>
      <c r="Q25" s="89"/>
      <c r="R25" s="117">
        <f>+'21'!R25/'22'!R61*100</f>
        <v>2.2297297297297298</v>
      </c>
      <c r="S25" s="117">
        <f>+'21'!S25/'22'!S61*100</f>
        <v>0.73746312684365778</v>
      </c>
      <c r="T25" s="117">
        <f>+'21'!T25/'22'!T61*100</f>
        <v>3.4912718204488775</v>
      </c>
      <c r="U25" s="89"/>
      <c r="V25" s="117">
        <f>+'21'!V25/'22'!V61*100</f>
        <v>-0.2304147465437788</v>
      </c>
      <c r="W25" s="117">
        <f>+'21'!W25/'22'!W61*100</f>
        <v>-0.16129032258064516</v>
      </c>
      <c r="X25" s="117">
        <f>+'21'!X25/'22'!X61*100</f>
        <v>-0.2932551319648094</v>
      </c>
      <c r="Y25" s="89"/>
      <c r="Z25" s="117">
        <f>+'21'!Z25/'22'!Z61*100</f>
        <v>0.66666666666666674</v>
      </c>
      <c r="AA25" s="117">
        <f>+'21'!AA25/'22'!AA61*100</f>
        <v>-3.125</v>
      </c>
      <c r="AB25" s="117">
        <f>+'21'!AB25/'22'!AB61*100</f>
        <v>3.4883720930232558</v>
      </c>
    </row>
    <row r="26" spans="1:28" s="1" customFormat="1" x14ac:dyDescent="0.2">
      <c r="A26" s="19" t="s">
        <v>29</v>
      </c>
      <c r="B26" s="117">
        <f>+'21'!B26/'22'!B62*100</f>
        <v>2.7378852775678175</v>
      </c>
      <c r="C26" s="117">
        <f>+'21'!C26/'22'!C62*100</f>
        <v>3.3757511488158358</v>
      </c>
      <c r="D26" s="117">
        <f>+'21'!D26/'22'!D62*100</f>
        <v>2.160345655304849</v>
      </c>
      <c r="E26" s="89"/>
      <c r="F26" s="117">
        <f>+'21'!F26/'22'!F62*100</f>
        <v>1.4784394250513346</v>
      </c>
      <c r="G26" s="117">
        <f>+'21'!G26/'22'!G62*100</f>
        <v>1.5293118096856415</v>
      </c>
      <c r="H26" s="117">
        <f>+'21'!H26/'22'!H62*100</f>
        <v>1.4308426073131957</v>
      </c>
      <c r="I26" s="89"/>
      <c r="J26" s="117">
        <f>+'21'!J26/'22'!J62*100</f>
        <v>1.8227009113504555</v>
      </c>
      <c r="K26" s="117">
        <f>+'21'!K26/'22'!K62*100</f>
        <v>2.4555461473327687</v>
      </c>
      <c r="L26" s="117">
        <f>+'21'!L26/'22'!L62*100</f>
        <v>1.2165450121654502</v>
      </c>
      <c r="M26" s="89"/>
      <c r="N26" s="117">
        <f>+'21'!N26/'22'!N62*100</f>
        <v>1.766109785202864</v>
      </c>
      <c r="O26" s="117">
        <f>+'21'!O26/'22'!O62*100</f>
        <v>2.9644268774703555</v>
      </c>
      <c r="P26" s="117">
        <f>+'21'!P26/'22'!P62*100</f>
        <v>0.64635272391505072</v>
      </c>
      <c r="Q26" s="89"/>
      <c r="R26" s="117">
        <f>+'21'!R26/'22'!R62*100</f>
        <v>5.7708508845829822</v>
      </c>
      <c r="S26" s="117">
        <f>+'21'!S26/'22'!S62*100</f>
        <v>6.3563115487914059</v>
      </c>
      <c r="T26" s="117">
        <f>+'21'!T26/'22'!T62*100</f>
        <v>5.2505966587112169</v>
      </c>
      <c r="U26" s="89"/>
      <c r="V26" s="117">
        <f>+'21'!V26/'22'!V62*100</f>
        <v>2.7958993476234855</v>
      </c>
      <c r="W26" s="117">
        <f>+'21'!W26/'22'!W62*100</f>
        <v>4.0041067761806977</v>
      </c>
      <c r="X26" s="117">
        <f>+'21'!X26/'22'!X62*100</f>
        <v>1.7918088737201365</v>
      </c>
      <c r="Y26" s="89"/>
      <c r="Z26" s="117">
        <f>+'21'!Z26/'22'!Z62*100</f>
        <v>2.7088036117381491</v>
      </c>
      <c r="AA26" s="117">
        <f>+'21'!AA26/'22'!AA62*100</f>
        <v>2.030456852791878</v>
      </c>
      <c r="AB26" s="117">
        <f>+'21'!AB26/'22'!AB62*100</f>
        <v>3.2520325203252036</v>
      </c>
    </row>
    <row r="27" spans="1:28" s="1" customFormat="1" x14ac:dyDescent="0.2">
      <c r="A27" s="19" t="s">
        <v>41</v>
      </c>
      <c r="B27" s="117">
        <f>+'21'!B27/'22'!B63*100</f>
        <v>5.1285634432643938</v>
      </c>
      <c r="C27" s="117">
        <f>+'21'!C27/'22'!C63*100</f>
        <v>4.6906474820143886</v>
      </c>
      <c r="D27" s="117">
        <f>+'21'!D27/'22'!D63*100</f>
        <v>5.5419722901385491</v>
      </c>
      <c r="E27" s="89"/>
      <c r="F27" s="117">
        <f>+'21'!F27/'22'!F63*100</f>
        <v>1.6493055555555556</v>
      </c>
      <c r="G27" s="117">
        <f>+'21'!G27/'22'!G63*100</f>
        <v>1.896551724137931</v>
      </c>
      <c r="H27" s="117">
        <f>+'21'!H27/'22'!H63*100</f>
        <v>1.3986013986013985</v>
      </c>
      <c r="I27" s="89"/>
      <c r="J27" s="117">
        <f>+'21'!J27/'22'!J63*100</f>
        <v>-0.91157702825888776</v>
      </c>
      <c r="K27" s="117">
        <f>+'21'!K27/'22'!K63*100</f>
        <v>-0.52264808362369342</v>
      </c>
      <c r="L27" s="117">
        <f>+'21'!L27/'22'!L63*100</f>
        <v>-1.338432122370937</v>
      </c>
      <c r="M27" s="89"/>
      <c r="N27" s="117">
        <f>+'21'!N27/'22'!N63*100</f>
        <v>0.55504162812210911</v>
      </c>
      <c r="O27" s="117">
        <f>+'21'!O27/'22'!O63*100</f>
        <v>1.056338028169014</v>
      </c>
      <c r="P27" s="117">
        <f>+'21'!P27/'22'!P63*100</f>
        <v>0</v>
      </c>
      <c r="Q27" s="89"/>
      <c r="R27" s="117">
        <f>+'21'!R27/'22'!R63*100</f>
        <v>13.458356315499174</v>
      </c>
      <c r="S27" s="117">
        <f>+'21'!S27/'22'!S63*100</f>
        <v>12.547051442910917</v>
      </c>
      <c r="T27" s="117">
        <f>+'21'!T27/'22'!T63*100</f>
        <v>14.173228346456693</v>
      </c>
      <c r="U27" s="89"/>
      <c r="V27" s="117">
        <f>+'21'!V27/'22'!V63*100</f>
        <v>5.3918044572250183</v>
      </c>
      <c r="W27" s="117">
        <f>+'21'!W27/'22'!W63*100</f>
        <v>4.918032786885246</v>
      </c>
      <c r="X27" s="117">
        <f>+'21'!X27/'22'!X63*100</f>
        <v>5.833333333333333</v>
      </c>
      <c r="Y27" s="89"/>
      <c r="Z27" s="117">
        <f>+'21'!Z27/'22'!Z63*100</f>
        <v>5.305466237942122</v>
      </c>
      <c r="AA27" s="117">
        <f>+'21'!AA27/'22'!AA63*100</f>
        <v>5.6140350877192979</v>
      </c>
      <c r="AB27" s="117">
        <f>+'21'!AB27/'22'!AB63*100</f>
        <v>5.0445103857566762</v>
      </c>
    </row>
    <row r="28" spans="1:28" s="1" customFormat="1" x14ac:dyDescent="0.2">
      <c r="A28" s="19" t="s">
        <v>42</v>
      </c>
      <c r="B28" s="117">
        <f>+'21'!B28/'22'!B64*100</f>
        <v>4.7968093133556104</v>
      </c>
      <c r="C28" s="117">
        <f>+'21'!C28/'22'!C64*100</f>
        <v>5.246636771300448</v>
      </c>
      <c r="D28" s="117">
        <f>+'21'!D28/'22'!D64*100</f>
        <v>4.3803197010587507</v>
      </c>
      <c r="E28" s="89"/>
      <c r="F28" s="117">
        <f>+'21'!F28/'22'!F64*100</f>
        <v>2.5392986698911728</v>
      </c>
      <c r="G28" s="117">
        <f>+'21'!G28/'22'!G64*100</f>
        <v>4.1866028708133971</v>
      </c>
      <c r="H28" s="117">
        <f>+'21'!H28/'22'!H64*100</f>
        <v>0.85574572127139359</v>
      </c>
      <c r="I28" s="89"/>
      <c r="J28" s="117">
        <f>+'21'!J28/'22'!J64*100</f>
        <v>2.9149315883402735</v>
      </c>
      <c r="K28" s="117">
        <f>+'21'!K28/'22'!K64*100</f>
        <v>2.7874564459930316</v>
      </c>
      <c r="L28" s="117">
        <f>+'21'!L28/'22'!L64*100</f>
        <v>3.0487804878048781</v>
      </c>
      <c r="M28" s="89"/>
      <c r="N28" s="117">
        <f>+'21'!N28/'22'!N64*100</f>
        <v>1.5488215488215489</v>
      </c>
      <c r="O28" s="117">
        <f>+'21'!O28/'22'!O64*100</f>
        <v>2.8758169934640523</v>
      </c>
      <c r="P28" s="117">
        <f>+'21'!P28/'22'!P64*100</f>
        <v>0.1388888888888889</v>
      </c>
      <c r="Q28" s="89"/>
      <c r="R28" s="117">
        <f>+'21'!R28/'22'!R64*100</f>
        <v>10.714285714285714</v>
      </c>
      <c r="S28" s="117">
        <f>+'21'!S28/'22'!S64*100</f>
        <v>10.204081632653061</v>
      </c>
      <c r="T28" s="117">
        <f>+'21'!T28/'22'!T64*100</f>
        <v>11.130587204206837</v>
      </c>
      <c r="U28" s="89"/>
      <c r="V28" s="117">
        <f>+'21'!V28/'22'!V64*100</f>
        <v>5.4054054054054053</v>
      </c>
      <c r="W28" s="117">
        <f>+'21'!W28/'22'!W64*100</f>
        <v>5.8139534883720927</v>
      </c>
      <c r="X28" s="117">
        <f>+'21'!X28/'22'!X64*100</f>
        <v>5.0646551724137927</v>
      </c>
      <c r="Y28" s="89"/>
      <c r="Z28" s="117">
        <f>+'21'!Z28/'22'!Z64*100</f>
        <v>2.4890190336749636</v>
      </c>
      <c r="AA28" s="117">
        <f>+'21'!AA28/'22'!AA64*100</f>
        <v>4.4368600682593859</v>
      </c>
      <c r="AB28" s="117">
        <f>+'21'!AB28/'22'!AB64*100</f>
        <v>1.0256410256410255</v>
      </c>
    </row>
    <row r="29" spans="1:28" s="1" customFormat="1" x14ac:dyDescent="0.2">
      <c r="A29" s="19" t="s">
        <v>30</v>
      </c>
      <c r="B29" s="117">
        <f>+'21'!B29/'22'!B65*100</f>
        <v>1.8830525272547076</v>
      </c>
      <c r="C29" s="117">
        <f>+'21'!C29/'22'!C65*100</f>
        <v>2.1508934480476505</v>
      </c>
      <c r="D29" s="117">
        <f>+'21'!D29/'22'!D65*100</f>
        <v>1.6160949868073877</v>
      </c>
      <c r="E29" s="89"/>
      <c r="F29" s="117">
        <f>+'21'!F29/'22'!F65*100</f>
        <v>0.17683465959328026</v>
      </c>
      <c r="G29" s="117">
        <f>+'21'!G29/'22'!G65*100</f>
        <v>0</v>
      </c>
      <c r="H29" s="117">
        <f>+'21'!H29/'22'!H65*100</f>
        <v>0.3669724770642202</v>
      </c>
      <c r="I29" s="89"/>
      <c r="J29" s="117">
        <f>+'21'!J29/'22'!J65*100</f>
        <v>8.7336244541484712E-2</v>
      </c>
      <c r="K29" s="117">
        <f>+'21'!K29/'22'!K65*100</f>
        <v>0.49099836333878888</v>
      </c>
      <c r="L29" s="117">
        <f>+'21'!L29/'22'!L65*100</f>
        <v>-0.37453183520599254</v>
      </c>
      <c r="M29" s="89"/>
      <c r="N29" s="117">
        <f>+'21'!N29/'22'!N65*100</f>
        <v>-0.48030739673390976</v>
      </c>
      <c r="O29" s="117">
        <f>+'21'!O29/'22'!O65*100</f>
        <v>-1.1363636363636365</v>
      </c>
      <c r="P29" s="117">
        <f>+'21'!P29/'22'!P65*100</f>
        <v>0.19493177387914229</v>
      </c>
      <c r="Q29" s="89"/>
      <c r="R29" s="117">
        <f>+'21'!R29/'22'!R65*100</f>
        <v>6</v>
      </c>
      <c r="S29" s="117">
        <f>+'21'!S29/'22'!S65*100</f>
        <v>6.9243156199677944</v>
      </c>
      <c r="T29" s="117">
        <f>+'21'!T29/'22'!T65*100</f>
        <v>5.0874403815580287</v>
      </c>
      <c r="U29" s="89"/>
      <c r="V29" s="117">
        <f>+'21'!V29/'22'!V65*100</f>
        <v>1.9327731092436975</v>
      </c>
      <c r="W29" s="117">
        <f>+'21'!W29/'22'!W65*100</f>
        <v>3.1307550644567224</v>
      </c>
      <c r="X29" s="117">
        <f>+'21'!X29/'22'!X65*100</f>
        <v>0.92735703245749612</v>
      </c>
      <c r="Y29" s="89"/>
      <c r="Z29" s="117">
        <f>+'21'!Z29/'22'!Z65*100</f>
        <v>6.0606060606060606</v>
      </c>
      <c r="AA29" s="117">
        <f>+'21'!AA29/'22'!AA65*100</f>
        <v>6.0150375939849621</v>
      </c>
      <c r="AB29" s="117">
        <f>+'21'!AB29/'22'!AB65*100</f>
        <v>6.0975609756097562</v>
      </c>
    </row>
    <row r="30" spans="1:28" s="1" customFormat="1" x14ac:dyDescent="0.2">
      <c r="A30" s="19" t="s">
        <v>31</v>
      </c>
      <c r="B30" s="117">
        <f>+'21'!B30/'22'!B66*100</f>
        <v>2.339944328462074</v>
      </c>
      <c r="C30" s="117">
        <f>+'21'!C30/'22'!C66*100</f>
        <v>2.3191415714780201</v>
      </c>
      <c r="D30" s="117">
        <f>+'21'!D30/'22'!D66*100</f>
        <v>2.3609653725078701</v>
      </c>
      <c r="E30" s="89"/>
      <c r="F30" s="117">
        <f>+'21'!F30/'22'!F66*100</f>
        <v>2.3979806478754733</v>
      </c>
      <c r="G30" s="117">
        <f>+'21'!G30/'22'!G66*100</f>
        <v>1.9933554817275747</v>
      </c>
      <c r="H30" s="117">
        <f>+'21'!H30/'22'!H66*100</f>
        <v>2.8132992327365729</v>
      </c>
      <c r="I30" s="89"/>
      <c r="J30" s="117">
        <f>+'21'!J30/'22'!J66*100</f>
        <v>2.0692757534862798</v>
      </c>
      <c r="K30" s="117">
        <f>+'21'!K30/'22'!K66*100</f>
        <v>1.7226528854435832</v>
      </c>
      <c r="L30" s="117">
        <f>+'21'!L30/'22'!L66*100</f>
        <v>2.4482109227871938</v>
      </c>
      <c r="M30" s="89"/>
      <c r="N30" s="117">
        <f>+'21'!N30/'22'!N66*100</f>
        <v>1.8013631937682568</v>
      </c>
      <c r="O30" s="117">
        <f>+'21'!O30/'22'!O66*100</f>
        <v>2.3969319271332696</v>
      </c>
      <c r="P30" s="117">
        <f>+'21'!P30/'22'!P66*100</f>
        <v>1.1869436201780417</v>
      </c>
      <c r="Q30" s="89"/>
      <c r="R30" s="117">
        <f>+'21'!R30/'22'!R66*100</f>
        <v>3.7313432835820892</v>
      </c>
      <c r="S30" s="117">
        <f>+'21'!S30/'22'!S66*100</f>
        <v>4.5617173524150267</v>
      </c>
      <c r="T30" s="117">
        <f>+'21'!T30/'22'!T66*100</f>
        <v>2.9310344827586206</v>
      </c>
      <c r="U30" s="89"/>
      <c r="V30" s="117">
        <f>+'21'!V30/'22'!V66*100</f>
        <v>2.0642201834862388</v>
      </c>
      <c r="W30" s="117">
        <f>+'21'!W30/'22'!W66*100</f>
        <v>1.4953271028037385</v>
      </c>
      <c r="X30" s="117">
        <f>+'21'!X30/'22'!X66*100</f>
        <v>2.6126126126126126</v>
      </c>
      <c r="Y30" s="89"/>
      <c r="Z30" s="117">
        <f>+'21'!Z30/'22'!Z66*100</f>
        <v>-0.26041666666666663</v>
      </c>
      <c r="AA30" s="117">
        <f>+'21'!AA30/'22'!AA66*100</f>
        <v>-1.098901098901099</v>
      </c>
      <c r="AB30" s="117">
        <f>+'21'!AB30/'22'!AB66*100</f>
        <v>0.49504950495049505</v>
      </c>
    </row>
    <row r="31" spans="1:28" s="1" customFormat="1" x14ac:dyDescent="0.2">
      <c r="A31" s="19" t="s">
        <v>32</v>
      </c>
      <c r="B31" s="117">
        <f>+'21'!B31/'22'!B67*100</f>
        <v>2.836831415030467</v>
      </c>
      <c r="C31" s="117">
        <f>+'21'!C31/'22'!C67*100</f>
        <v>2.55331088664422</v>
      </c>
      <c r="D31" s="117">
        <f>+'21'!D31/'22'!D67*100</f>
        <v>3.1012823868097357</v>
      </c>
      <c r="E31" s="89"/>
      <c r="F31" s="117">
        <f>+'21'!F31/'22'!F67*100</f>
        <v>-0.77041602465331283</v>
      </c>
      <c r="G31" s="117">
        <f>+'21'!G31/'22'!G67*100</f>
        <v>-0.84811102544333083</v>
      </c>
      <c r="H31" s="117">
        <f>+'21'!H31/'22'!H67*100</f>
        <v>-0.69284064665127021</v>
      </c>
      <c r="I31" s="89"/>
      <c r="J31" s="117">
        <f>+'21'!J31/'22'!J67*100</f>
        <v>0.61092019854906454</v>
      </c>
      <c r="K31" s="117">
        <f>+'21'!K31/'22'!K67*100</f>
        <v>1.4232209737827715</v>
      </c>
      <c r="L31" s="117">
        <f>+'21'!L31/'22'!L67*100</f>
        <v>-0.23364485981308408</v>
      </c>
      <c r="M31" s="89"/>
      <c r="N31" s="117">
        <f>+'21'!N31/'22'!N67*100</f>
        <v>-3.8910505836575876E-2</v>
      </c>
      <c r="O31" s="117">
        <f>+'21'!O31/'22'!O67*100</f>
        <v>0.40617384240454912</v>
      </c>
      <c r="P31" s="117">
        <f>+'21'!P31/'22'!P67*100</f>
        <v>-0.44809559372666169</v>
      </c>
      <c r="Q31" s="89"/>
      <c r="R31" s="117">
        <f>+'21'!R31/'22'!R67*100</f>
        <v>7.8696587765139867</v>
      </c>
      <c r="S31" s="117">
        <f>+'21'!S31/'22'!S67*100</f>
        <v>6.015523932729625</v>
      </c>
      <c r="T31" s="117">
        <f>+'21'!T31/'22'!T67*100</f>
        <v>9.5489162272993564</v>
      </c>
      <c r="U31" s="89"/>
      <c r="V31" s="117">
        <f>+'21'!V31/'22'!V67*100</f>
        <v>5.0051777701070073</v>
      </c>
      <c r="W31" s="117">
        <f>+'21'!W31/'22'!W67*100</f>
        <v>5.0512445095168372</v>
      </c>
      <c r="X31" s="117">
        <f>+'21'!X31/'22'!X67*100</f>
        <v>4.9640757674722407</v>
      </c>
      <c r="Y31" s="89"/>
      <c r="Z31" s="117">
        <f>+'21'!Z31/'22'!Z67*100</f>
        <v>2.7544910179640718</v>
      </c>
      <c r="AA31" s="117">
        <f>+'21'!AA31/'22'!AA67*100</f>
        <v>1.9830028328611897</v>
      </c>
      <c r="AB31" s="117">
        <f>+'21'!AB31/'22'!AB67*100</f>
        <v>3.3195020746887969</v>
      </c>
    </row>
    <row r="32" spans="1:28" s="1" customFormat="1" x14ac:dyDescent="0.2">
      <c r="A32" s="19" t="s">
        <v>54</v>
      </c>
      <c r="B32" s="117">
        <f>+'21'!B32/'22'!B68*100</f>
        <v>2.2414611005692602</v>
      </c>
      <c r="C32" s="117">
        <f>+'21'!C32/'22'!C68*100</f>
        <v>2.8891656288916563</v>
      </c>
      <c r="D32" s="117">
        <f>+'21'!D32/'22'!D68*100</f>
        <v>1.6527054561919854</v>
      </c>
      <c r="E32" s="89"/>
      <c r="F32" s="117">
        <f>+'21'!F32/'22'!F68*100</f>
        <v>0.40513166779203241</v>
      </c>
      <c r="G32" s="117">
        <f>+'21'!G32/'22'!G68*100</f>
        <v>0.13227513227513227</v>
      </c>
      <c r="H32" s="117">
        <f>+'21'!H32/'22'!H68*100</f>
        <v>0.68965517241379315</v>
      </c>
      <c r="I32" s="89"/>
      <c r="J32" s="117">
        <f>+'21'!J32/'22'!J68*100</f>
        <v>-0.58027079303675055</v>
      </c>
      <c r="K32" s="117">
        <f>+'21'!K32/'22'!K68*100</f>
        <v>0.76628352490421447</v>
      </c>
      <c r="L32" s="117">
        <f>+'21'!L32/'22'!L68*100</f>
        <v>-1.953125</v>
      </c>
      <c r="M32" s="89"/>
      <c r="N32" s="117">
        <f>+'21'!N32/'22'!N68*100</f>
        <v>0.42979942693409745</v>
      </c>
      <c r="O32" s="117">
        <f>+'21'!O32/'22'!O68*100</f>
        <v>0.73529411764705876</v>
      </c>
      <c r="P32" s="117">
        <f>+'21'!P32/'22'!P68*100</f>
        <v>0.13966480446927373</v>
      </c>
      <c r="Q32" s="89"/>
      <c r="R32" s="117">
        <f>+'21'!R32/'22'!R68*100</f>
        <v>7.3651452282157681</v>
      </c>
      <c r="S32" s="117">
        <f>+'21'!S32/'22'!S68*100</f>
        <v>8.4905660377358494</v>
      </c>
      <c r="T32" s="117">
        <f>+'21'!T32/'22'!T68*100</f>
        <v>6.481481481481481</v>
      </c>
      <c r="U32" s="89"/>
      <c r="V32" s="117">
        <f>+'21'!V32/'22'!V68*100</f>
        <v>2.3984010659560293</v>
      </c>
      <c r="W32" s="117">
        <f>+'21'!W32/'22'!W68*100</f>
        <v>4.117647058823529</v>
      </c>
      <c r="X32" s="117">
        <f>+'21'!X32/'22'!X68*100</f>
        <v>0.97442143727161989</v>
      </c>
      <c r="Y32" s="89"/>
      <c r="Z32" s="117">
        <f>+'21'!Z32/'22'!Z68*100</f>
        <v>1.3913043478260869</v>
      </c>
      <c r="AA32" s="117">
        <f>+'21'!AA32/'22'!AA68*100</f>
        <v>1.4925373134328357</v>
      </c>
      <c r="AB32" s="117">
        <f>+'21'!AB32/'22'!AB68*100</f>
        <v>1.3029315960912053</v>
      </c>
    </row>
    <row r="33" spans="1:29" s="1" customFormat="1" x14ac:dyDescent="0.2">
      <c r="A33" s="19" t="s">
        <v>43</v>
      </c>
      <c r="B33" s="117">
        <f>+'21'!B33/'22'!B69*100</f>
        <v>3.5757283891163012</v>
      </c>
      <c r="C33" s="117">
        <f>+'21'!C33/'22'!C69*100</f>
        <v>3.6973132856790736</v>
      </c>
      <c r="D33" s="117">
        <f>+'21'!D33/'22'!D69*100</f>
        <v>3.4596375617792421</v>
      </c>
      <c r="E33" s="89"/>
      <c r="F33" s="117">
        <f>+'21'!F33/'22'!F69*100</f>
        <v>-0.26737967914438499</v>
      </c>
      <c r="G33" s="117">
        <f>+'21'!G33/'22'!G69*100</f>
        <v>0.81081081081081086</v>
      </c>
      <c r="H33" s="117">
        <f>+'21'!H33/'22'!H69*100</f>
        <v>-1.3227513227513228</v>
      </c>
      <c r="I33" s="89"/>
      <c r="J33" s="117">
        <f>+'21'!J33/'22'!J69*100</f>
        <v>1.370757180156658</v>
      </c>
      <c r="K33" s="117">
        <f>+'21'!K33/'22'!K69*100</f>
        <v>2.2556390977443606</v>
      </c>
      <c r="L33" s="117">
        <f>+'21'!L33/'22'!L69*100</f>
        <v>0.40871934604904631</v>
      </c>
      <c r="M33" s="89"/>
      <c r="N33" s="117">
        <f>+'21'!N33/'22'!N69*100</f>
        <v>1.2422360248447204</v>
      </c>
      <c r="O33" s="117">
        <f>+'21'!O33/'22'!O69*100</f>
        <v>1.2096774193548387</v>
      </c>
      <c r="P33" s="117">
        <f>+'21'!P33/'22'!P69*100</f>
        <v>1.2765957446808509</v>
      </c>
      <c r="Q33" s="89"/>
      <c r="R33" s="117">
        <f>+'21'!R33/'22'!R69*100</f>
        <v>8.239700374531834</v>
      </c>
      <c r="S33" s="117">
        <f>+'21'!S33/'22'!S69*100</f>
        <v>6.4732142857142865</v>
      </c>
      <c r="T33" s="117">
        <f>+'21'!T33/'22'!T69*100</f>
        <v>9.8663926002055486</v>
      </c>
      <c r="U33" s="89"/>
      <c r="V33" s="117">
        <f>+'21'!V33/'22'!V69*100</f>
        <v>4.8658764815970059</v>
      </c>
      <c r="W33" s="117">
        <f>+'21'!W33/'22'!W69*100</f>
        <v>5.8011049723756907</v>
      </c>
      <c r="X33" s="117">
        <f>+'21'!X33/'22'!X69*100</f>
        <v>4.0955631399317403</v>
      </c>
      <c r="Y33" s="89"/>
      <c r="Z33" s="117">
        <f>+'21'!Z33/'22'!Z69*100</f>
        <v>8.4033613445378155</v>
      </c>
      <c r="AA33" s="117">
        <f>+'21'!AA33/'22'!AA69*100</f>
        <v>10.967741935483872</v>
      </c>
      <c r="AB33" s="117">
        <f>+'21'!AB33/'22'!AB69*100</f>
        <v>6.435643564356436</v>
      </c>
    </row>
    <row r="34" spans="1:29" s="1" customFormat="1" x14ac:dyDescent="0.2">
      <c r="A34" s="19" t="s">
        <v>44</v>
      </c>
      <c r="B34" s="117">
        <f>+'21'!B34/'22'!B70*100</f>
        <v>4.6073298429319367</v>
      </c>
      <c r="C34" s="117">
        <f>+'21'!C34/'22'!C70*100</f>
        <v>2.5992779783393503</v>
      </c>
      <c r="D34" s="117">
        <f>+'21'!D34/'22'!D70*100</f>
        <v>6.4864864864864868</v>
      </c>
      <c r="E34" s="89"/>
      <c r="F34" s="117">
        <f>+'21'!F34/'22'!F70*100</f>
        <v>-1.6227180527383367</v>
      </c>
      <c r="G34" s="117">
        <f>+'21'!G34/'22'!G70*100</f>
        <v>-1.1494252873563218</v>
      </c>
      <c r="H34" s="117">
        <f>+'21'!H34/'22'!H70*100</f>
        <v>-2.1551724137931036</v>
      </c>
      <c r="I34" s="89"/>
      <c r="J34" s="117">
        <f>+'21'!J34/'22'!J70*100</f>
        <v>0.19379844961240311</v>
      </c>
      <c r="K34" s="117">
        <f>+'21'!K34/'22'!K70*100</f>
        <v>-0.34602076124567477</v>
      </c>
      <c r="L34" s="117">
        <f>+'21'!L34/'22'!L70*100</f>
        <v>0.88105726872246704</v>
      </c>
      <c r="M34" s="89"/>
      <c r="N34" s="117">
        <f>+'21'!N34/'22'!N70*100</f>
        <v>-0.49019607843137253</v>
      </c>
      <c r="O34" s="117">
        <f>+'21'!O34/'22'!O70*100</f>
        <v>-0.93896713615023475</v>
      </c>
      <c r="P34" s="117">
        <f>+'21'!P34/'22'!P70*100</f>
        <v>0</v>
      </c>
      <c r="Q34" s="89"/>
      <c r="R34" s="117">
        <f>+'21'!R34/'22'!R70*100</f>
        <v>14.383561643835616</v>
      </c>
      <c r="S34" s="117">
        <f>+'21'!S34/'22'!S70*100</f>
        <v>11.455108359133128</v>
      </c>
      <c r="T34" s="117">
        <f>+'21'!T34/'22'!T70*100</f>
        <v>16.707616707616708</v>
      </c>
      <c r="U34" s="89"/>
      <c r="V34" s="117">
        <f>+'21'!V34/'22'!V70*100</f>
        <v>5.6910569105691051</v>
      </c>
      <c r="W34" s="117">
        <f>+'21'!W34/'22'!W70*100</f>
        <v>2.8301886792452833</v>
      </c>
      <c r="X34" s="117">
        <f>+'21'!X34/'22'!X70*100</f>
        <v>7.8571428571428568</v>
      </c>
      <c r="Y34" s="89"/>
      <c r="Z34" s="117">
        <f>+'21'!Z34/'22'!Z70*100</f>
        <v>3.5398230088495577</v>
      </c>
      <c r="AA34" s="117">
        <f>+'21'!AA34/'22'!AA70*100</f>
        <v>-1.1494252873563218</v>
      </c>
      <c r="AB34" s="117">
        <f>+'21'!AB34/'22'!AB70*100</f>
        <v>6.4748201438848918</v>
      </c>
    </row>
    <row r="35" spans="1:29" s="1" customFormat="1" x14ac:dyDescent="0.2">
      <c r="A35" s="19" t="s">
        <v>45</v>
      </c>
      <c r="B35" s="117">
        <f>+'21'!B35/'22'!B71*100</f>
        <v>1.9868865487780649E-2</v>
      </c>
      <c r="C35" s="117">
        <f>+'21'!C35/'22'!C71*100</f>
        <v>-0.16554578375581996</v>
      </c>
      <c r="D35" s="117">
        <f>+'21'!D35/'22'!D71*100</f>
        <v>0.19107671730199677</v>
      </c>
      <c r="E35" s="89"/>
      <c r="F35" s="117">
        <f>+'21'!F35/'22'!F71*100</f>
        <v>-0.68859984697781174</v>
      </c>
      <c r="G35" s="117">
        <f>+'21'!G35/'22'!G71*100</f>
        <v>-9.9206349206349201E-2</v>
      </c>
      <c r="H35" s="117">
        <f>+'21'!H35/'22'!H71*100</f>
        <v>-1.3123359580052494</v>
      </c>
      <c r="I35" s="89"/>
      <c r="J35" s="117">
        <f>+'21'!J35/'22'!J71*100</f>
        <v>-0.23035577169183519</v>
      </c>
      <c r="K35" s="117">
        <f>+'21'!K35/'22'!K71*100</f>
        <v>0.50684237202230109</v>
      </c>
      <c r="L35" s="117">
        <f>+'21'!L35/'22'!L71*100</f>
        <v>-0.9824198552223371</v>
      </c>
      <c r="M35" s="89"/>
      <c r="N35" s="117">
        <f>+'21'!N35/'22'!N71*100</f>
        <v>-1.8762251470176423</v>
      </c>
      <c r="O35" s="117">
        <f>+'21'!O35/'22'!O71*100</f>
        <v>-2.0786516853932584</v>
      </c>
      <c r="P35" s="117">
        <f>+'21'!P35/'22'!P71*100</f>
        <v>-1.675041876046901</v>
      </c>
      <c r="Q35" s="89"/>
      <c r="R35" s="117">
        <f>+'21'!R35/'22'!R71*100</f>
        <v>1.9160805238903713</v>
      </c>
      <c r="S35" s="117">
        <f>+'21'!S35/'22'!S71*100</f>
        <v>0.70883315158124316</v>
      </c>
      <c r="T35" s="117">
        <f>+'21'!T35/'22'!T71*100</f>
        <v>2.8833551769331587</v>
      </c>
      <c r="U35" s="89"/>
      <c r="V35" s="117">
        <f>+'21'!V35/'22'!V71*100</f>
        <v>-0.13319126265316997</v>
      </c>
      <c r="W35" s="117">
        <f>+'21'!W35/'22'!W71*100</f>
        <v>-0.76741440377804016</v>
      </c>
      <c r="X35" s="117">
        <f>+'21'!X35/'22'!X71*100</f>
        <v>0.38834951456310679</v>
      </c>
      <c r="Y35" s="89"/>
      <c r="Z35" s="117">
        <f>+'21'!Z35/'22'!Z71*100</f>
        <v>3.8551401869158877</v>
      </c>
      <c r="AA35" s="117">
        <f>+'21'!AA35/'22'!AA71*100</f>
        <v>3.5326086956521738</v>
      </c>
      <c r="AB35" s="117">
        <f>+'21'!AB35/'22'!AB71*100</f>
        <v>4.0983606557377046</v>
      </c>
    </row>
    <row r="36" spans="1:29" s="1" customFormat="1" x14ac:dyDescent="0.2">
      <c r="A36" s="19" t="s">
        <v>46</v>
      </c>
      <c r="B36" s="117">
        <f>+'21'!B36/'22'!B72*100</f>
        <v>1.3523006673691604</v>
      </c>
      <c r="C36" s="117">
        <f>+'21'!C36/'22'!C72*100</f>
        <v>1.935407266682498</v>
      </c>
      <c r="D36" s="117">
        <f>+'21'!D36/'22'!D72*100</f>
        <v>0.78521939953810627</v>
      </c>
      <c r="E36" s="89"/>
      <c r="F36" s="117">
        <f>+'21'!F36/'22'!F72*100</f>
        <v>-0.74755606670500285</v>
      </c>
      <c r="G36" s="117">
        <f>+'21'!G36/'22'!G72*100</f>
        <v>-0.11299435028248588</v>
      </c>
      <c r="H36" s="117">
        <f>+'21'!H36/'22'!H72*100</f>
        <v>-1.405152224824356</v>
      </c>
      <c r="I36" s="89"/>
      <c r="J36" s="117">
        <f>+'21'!J36/'22'!J72*100</f>
        <v>1.6016307513104251</v>
      </c>
      <c r="K36" s="117">
        <f>+'21'!K36/'22'!K72*100</f>
        <v>2.218430034129693</v>
      </c>
      <c r="L36" s="117">
        <f>+'21'!L36/'22'!L72*100</f>
        <v>0.95465393794749409</v>
      </c>
      <c r="M36" s="89"/>
      <c r="N36" s="117">
        <f>+'21'!N36/'22'!N72*100</f>
        <v>1.1382658185470371</v>
      </c>
      <c r="O36" s="117">
        <f>+'21'!O36/'22'!O72*100</f>
        <v>2.4584717607973419</v>
      </c>
      <c r="P36" s="117">
        <f>+'21'!P36/'22'!P72*100</f>
        <v>-0.20242914979757085</v>
      </c>
      <c r="Q36" s="89"/>
      <c r="R36" s="117">
        <f>+'21'!R36/'22'!R72*100</f>
        <v>2.9550827423167849</v>
      </c>
      <c r="S36" s="117">
        <f>+'21'!S36/'22'!S72*100</f>
        <v>3.5624999999999996</v>
      </c>
      <c r="T36" s="117">
        <f>+'21'!T36/'22'!T72*100</f>
        <v>2.4103139013452917</v>
      </c>
      <c r="U36" s="89"/>
      <c r="V36" s="117">
        <f>+'21'!V36/'22'!V72*100</f>
        <v>1.8771874005727014</v>
      </c>
      <c r="W36" s="117">
        <f>+'21'!W36/'22'!W72*100</f>
        <v>1.6937669376693765</v>
      </c>
      <c r="X36" s="117">
        <f>+'21'!X36/'22'!X72*100</f>
        <v>2.0395920815836832</v>
      </c>
      <c r="Y36" s="89"/>
      <c r="Z36" s="117">
        <f>+'21'!Z36/'22'!Z72*100</f>
        <v>1.3719512195121952</v>
      </c>
      <c r="AA36" s="117">
        <f>+'21'!AA36/'22'!AA72*100</f>
        <v>2.2364217252396164</v>
      </c>
      <c r="AB36" s="117">
        <f>+'21'!AB36/'22'!AB72*100</f>
        <v>0.58309037900874638</v>
      </c>
    </row>
    <row r="37" spans="1:29" s="1" customFormat="1" ht="13.5" thickBot="1" x14ac:dyDescent="0.25">
      <c r="A37" s="19" t="s">
        <v>47</v>
      </c>
      <c r="B37" s="117">
        <f>+'21'!B37/'22'!B73*100</f>
        <v>2.0592020592020592</v>
      </c>
      <c r="C37" s="117">
        <f>+'21'!C37/'22'!C73*100</f>
        <v>2.6548672566371683</v>
      </c>
      <c r="D37" s="117">
        <f>+'21'!D37/'22'!D73*100</f>
        <v>1.4416775884665793</v>
      </c>
      <c r="E37" s="89"/>
      <c r="F37" s="117">
        <f>+'21'!F37/'22'!F73*100</f>
        <v>-0.30303030303030304</v>
      </c>
      <c r="G37" s="117">
        <f>+'21'!G37/'22'!G73*100</f>
        <v>0.63291139240506333</v>
      </c>
      <c r="H37" s="117">
        <f>+'21'!H37/'22'!H73*100</f>
        <v>-1.1627906976744187</v>
      </c>
      <c r="I37" s="89"/>
      <c r="J37" s="117">
        <f>+'21'!J37/'22'!J73*100</f>
        <v>0</v>
      </c>
      <c r="K37" s="117">
        <f>+'21'!K37/'22'!K73*100</f>
        <v>0.27173913043478259</v>
      </c>
      <c r="L37" s="117">
        <f>+'21'!L37/'22'!L73*100</f>
        <v>-0.29585798816568049</v>
      </c>
      <c r="M37" s="89"/>
      <c r="N37" s="117">
        <f>+'21'!N37/'22'!N73*100</f>
        <v>3.2423208191126278</v>
      </c>
      <c r="O37" s="117">
        <f>+'21'!O37/'22'!O73*100</f>
        <v>4.0404040404040407</v>
      </c>
      <c r="P37" s="117">
        <f>+'21'!P37/'22'!P73*100</f>
        <v>2.422145328719723</v>
      </c>
      <c r="Q37" s="89"/>
      <c r="R37" s="117">
        <f>+'21'!R37/'22'!R73*100</f>
        <v>3.9518900343642609</v>
      </c>
      <c r="S37" s="117">
        <f>+'21'!S37/'22'!S73*100</f>
        <v>4.7770700636942678</v>
      </c>
      <c r="T37" s="117">
        <f>+'21'!T37/'22'!T73*100</f>
        <v>2.9850746268656714</v>
      </c>
      <c r="U37" s="89"/>
      <c r="V37" s="117">
        <f>+'21'!V37/'22'!V73*100</f>
        <v>5.1764705882352944</v>
      </c>
      <c r="W37" s="117">
        <f>+'21'!W37/'22'!W73*100</f>
        <v>5.2631578947368416</v>
      </c>
      <c r="X37" s="117">
        <f>+'21'!X37/'22'!X73*100</f>
        <v>5.0925925925925926</v>
      </c>
      <c r="Y37" s="89"/>
      <c r="Z37" s="117">
        <f>+'21'!Z37/'22'!Z73*100</f>
        <v>1.3422818791946309</v>
      </c>
      <c r="AA37" s="117">
        <f>+'21'!AA37/'22'!AA73*100</f>
        <v>1.2820512820512819</v>
      </c>
      <c r="AB37" s="117">
        <f>+'21'!AB37/'22'!AB73*100</f>
        <v>1.4084507042253522</v>
      </c>
    </row>
    <row r="38" spans="1:29" ht="15" customHeight="1" x14ac:dyDescent="0.2">
      <c r="A38" s="52" t="s">
        <v>154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  <row r="39" spans="1:29" ht="12" x14ac:dyDescent="0.2">
      <c r="A39" s="16" t="s">
        <v>242</v>
      </c>
    </row>
    <row r="42" spans="1:29" s="75" customFormat="1" ht="17.25" customHeight="1" x14ac:dyDescent="0.15">
      <c r="A42" s="176" t="s">
        <v>24</v>
      </c>
      <c r="B42" s="173" t="s">
        <v>0</v>
      </c>
      <c r="C42" s="173"/>
      <c r="D42" s="173"/>
      <c r="E42" s="124"/>
      <c r="F42" s="173" t="s">
        <v>118</v>
      </c>
      <c r="G42" s="173"/>
      <c r="H42" s="173"/>
      <c r="I42" s="124"/>
      <c r="J42" s="173" t="s">
        <v>119</v>
      </c>
      <c r="K42" s="173"/>
      <c r="L42" s="173"/>
      <c r="M42" s="124"/>
      <c r="N42" s="173" t="s">
        <v>120</v>
      </c>
      <c r="O42" s="173"/>
      <c r="P42" s="173"/>
      <c r="Q42" s="124"/>
      <c r="R42" s="173" t="s">
        <v>121</v>
      </c>
      <c r="S42" s="173"/>
      <c r="T42" s="173"/>
      <c r="U42" s="124"/>
      <c r="V42" s="173" t="s">
        <v>122</v>
      </c>
      <c r="W42" s="173"/>
      <c r="X42" s="173"/>
      <c r="Y42" s="124"/>
      <c r="Z42" s="173" t="s">
        <v>123</v>
      </c>
      <c r="AA42" s="173"/>
      <c r="AB42" s="173"/>
      <c r="AC42" s="35"/>
    </row>
    <row r="43" spans="1:29" s="75" customFormat="1" ht="27.75" customHeight="1" x14ac:dyDescent="0.15">
      <c r="A43" s="176"/>
      <c r="B43" s="125" t="s">
        <v>0</v>
      </c>
      <c r="C43" s="125" t="s">
        <v>9</v>
      </c>
      <c r="D43" s="125" t="s">
        <v>10</v>
      </c>
      <c r="E43" s="126"/>
      <c r="F43" s="125" t="s">
        <v>0</v>
      </c>
      <c r="G43" s="125" t="s">
        <v>9</v>
      </c>
      <c r="H43" s="125" t="s">
        <v>10</v>
      </c>
      <c r="I43" s="125"/>
      <c r="J43" s="125" t="s">
        <v>0</v>
      </c>
      <c r="K43" s="125" t="s">
        <v>9</v>
      </c>
      <c r="L43" s="125" t="s">
        <v>10</v>
      </c>
      <c r="M43" s="126"/>
      <c r="N43" s="125" t="s">
        <v>0</v>
      </c>
      <c r="O43" s="125" t="s">
        <v>9</v>
      </c>
      <c r="P43" s="125" t="s">
        <v>10</v>
      </c>
      <c r="Q43" s="126"/>
      <c r="R43" s="125" t="s">
        <v>0</v>
      </c>
      <c r="S43" s="125" t="s">
        <v>9</v>
      </c>
      <c r="T43" s="125" t="s">
        <v>10</v>
      </c>
      <c r="U43" s="126"/>
      <c r="V43" s="125" t="s">
        <v>0</v>
      </c>
      <c r="W43" s="125" t="s">
        <v>9</v>
      </c>
      <c r="X43" s="125" t="s">
        <v>10</v>
      </c>
      <c r="Y43" s="126"/>
      <c r="Z43" s="125" t="s">
        <v>0</v>
      </c>
      <c r="AA43" s="125" t="s">
        <v>9</v>
      </c>
      <c r="AB43" s="125" t="s">
        <v>10</v>
      </c>
      <c r="AC43" s="76"/>
    </row>
    <row r="44" spans="1:29" s="46" customFormat="1" x14ac:dyDescent="0.2">
      <c r="A44" s="51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1"/>
    </row>
    <row r="45" spans="1:29" s="94" customFormat="1" x14ac:dyDescent="0.2">
      <c r="A45" s="20" t="s">
        <v>0</v>
      </c>
      <c r="B45" s="96">
        <f>SUM(B47:B73)</f>
        <v>371919</v>
      </c>
      <c r="C45" s="96">
        <f>SUM(C47:C73)</f>
        <v>182247</v>
      </c>
      <c r="D45" s="96">
        <f>SUM(D47:D73)</f>
        <v>189672</v>
      </c>
      <c r="E45" s="96"/>
      <c r="F45" s="96">
        <f>SUM(F47:F73)</f>
        <v>70761</v>
      </c>
      <c r="G45" s="96">
        <f>SUM(G47:G73)</f>
        <v>35681</v>
      </c>
      <c r="H45" s="96">
        <f>SUM(H47:H73)</f>
        <v>35080</v>
      </c>
      <c r="I45" s="96"/>
      <c r="J45" s="96">
        <f>SUM(J47:J73)</f>
        <v>71795</v>
      </c>
      <c r="K45" s="96">
        <f>SUM(K47:K73)</f>
        <v>36639</v>
      </c>
      <c r="L45" s="96">
        <f>SUM(L47:L73)</f>
        <v>35156</v>
      </c>
      <c r="M45" s="96"/>
      <c r="N45" s="96">
        <f>SUM(N47:N73)</f>
        <v>66131</v>
      </c>
      <c r="O45" s="96">
        <f>SUM(O47:O73)</f>
        <v>33076</v>
      </c>
      <c r="P45" s="96">
        <f>SUM(P47:P73)</f>
        <v>33055</v>
      </c>
      <c r="Q45" s="96"/>
      <c r="R45" s="96">
        <f>SUM(R47:R73)</f>
        <v>75927</v>
      </c>
      <c r="S45" s="96">
        <f>SUM(S47:S73)</f>
        <v>36034</v>
      </c>
      <c r="T45" s="96">
        <f>SUM(T47:T73)</f>
        <v>39893</v>
      </c>
      <c r="U45" s="96"/>
      <c r="V45" s="96">
        <f>SUM(V47:V73)</f>
        <v>68325</v>
      </c>
      <c r="W45" s="96">
        <f>SUM(W47:W73)</f>
        <v>32432</v>
      </c>
      <c r="X45" s="96">
        <f>SUM(X47:X73)</f>
        <v>35893</v>
      </c>
      <c r="Y45" s="96"/>
      <c r="Z45" s="96">
        <f>SUM(Z47:Z73)</f>
        <v>18980</v>
      </c>
      <c r="AA45" s="96">
        <f>SUM(AA47:AA73)</f>
        <v>8385</v>
      </c>
      <c r="AB45" s="96">
        <f>SUM(AB47:AB73)</f>
        <v>10595</v>
      </c>
      <c r="AC45" s="44"/>
    </row>
    <row r="46" spans="1:29" x14ac:dyDescent="0.2">
      <c r="A46" s="21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9" x14ac:dyDescent="0.2">
      <c r="A47" s="19" t="s">
        <v>27</v>
      </c>
      <c r="B47" s="89">
        <f>+F47+J47+N47+R47+V47+Z47</f>
        <v>18119</v>
      </c>
      <c r="C47" s="89">
        <f>+G47+K47+O47+S47+W47+AA47</f>
        <v>8999</v>
      </c>
      <c r="D47" s="89">
        <f>+B47-C47</f>
        <v>9120</v>
      </c>
      <c r="E47" s="90"/>
      <c r="F47" s="90">
        <v>3643</v>
      </c>
      <c r="G47" s="90">
        <v>1835</v>
      </c>
      <c r="H47" s="90">
        <f>+F47-G47</f>
        <v>1808</v>
      </c>
      <c r="I47" s="90"/>
      <c r="J47" s="90">
        <v>3657</v>
      </c>
      <c r="K47" s="90">
        <v>1840</v>
      </c>
      <c r="L47" s="90">
        <f>+J47-K47</f>
        <v>1817</v>
      </c>
      <c r="M47" s="90"/>
      <c r="N47" s="90">
        <v>3205</v>
      </c>
      <c r="O47" s="90">
        <v>1579</v>
      </c>
      <c r="P47" s="90">
        <f>+N47-O47</f>
        <v>1626</v>
      </c>
      <c r="Q47" s="90"/>
      <c r="R47" s="90">
        <v>3443</v>
      </c>
      <c r="S47" s="90">
        <v>1728</v>
      </c>
      <c r="T47" s="90">
        <f>+R47-S47</f>
        <v>1715</v>
      </c>
      <c r="U47" s="90"/>
      <c r="V47" s="90">
        <v>3325</v>
      </c>
      <c r="W47" s="90">
        <v>1633</v>
      </c>
      <c r="X47" s="90">
        <f>+V47-W47</f>
        <v>1692</v>
      </c>
      <c r="Y47" s="90"/>
      <c r="Z47" s="90">
        <v>846</v>
      </c>
      <c r="AA47" s="90">
        <v>384</v>
      </c>
      <c r="AB47" s="90">
        <f>+Z47-AA47</f>
        <v>462</v>
      </c>
    </row>
    <row r="48" spans="1:29" x14ac:dyDescent="0.2">
      <c r="A48" s="19" t="s">
        <v>33</v>
      </c>
      <c r="B48" s="89">
        <f t="shared" ref="B48:C73" si="0">+F48+J48+N48+R48+V48+Z48</f>
        <v>18574</v>
      </c>
      <c r="C48" s="89">
        <f t="shared" si="0"/>
        <v>9191</v>
      </c>
      <c r="D48" s="89">
        <f t="shared" ref="D48:D73" si="1">+B48-C48</f>
        <v>9383</v>
      </c>
      <c r="E48" s="90"/>
      <c r="F48" s="90">
        <v>3678</v>
      </c>
      <c r="G48" s="90">
        <v>1882</v>
      </c>
      <c r="H48" s="90">
        <f t="shared" ref="H48:H73" si="2">+F48-G48</f>
        <v>1796</v>
      </c>
      <c r="I48" s="90"/>
      <c r="J48" s="90">
        <v>3668</v>
      </c>
      <c r="K48" s="90">
        <v>1882</v>
      </c>
      <c r="L48" s="90">
        <f t="shared" ref="L48:L73" si="3">+J48-K48</f>
        <v>1786</v>
      </c>
      <c r="M48" s="90"/>
      <c r="N48" s="90">
        <v>3221</v>
      </c>
      <c r="O48" s="90">
        <v>1646</v>
      </c>
      <c r="P48" s="90">
        <f t="shared" ref="P48:P73" si="4">+N48-O48</f>
        <v>1575</v>
      </c>
      <c r="Q48" s="90"/>
      <c r="R48" s="90">
        <v>3704</v>
      </c>
      <c r="S48" s="90">
        <v>1761</v>
      </c>
      <c r="T48" s="90">
        <f t="shared" ref="T48:T73" si="5">+R48-S48</f>
        <v>1943</v>
      </c>
      <c r="U48" s="90"/>
      <c r="V48" s="90">
        <v>3500</v>
      </c>
      <c r="W48" s="90">
        <v>1691</v>
      </c>
      <c r="X48" s="90">
        <f t="shared" ref="X48:X73" si="6">+V48-W48</f>
        <v>1809</v>
      </c>
      <c r="Y48" s="90"/>
      <c r="Z48" s="90">
        <v>803</v>
      </c>
      <c r="AA48" s="90">
        <v>329</v>
      </c>
      <c r="AB48" s="90">
        <f t="shared" ref="AB48:AB73" si="7">+Z48-AA48</f>
        <v>474</v>
      </c>
    </row>
    <row r="49" spans="1:28" x14ac:dyDescent="0.2">
      <c r="A49" s="19" t="s">
        <v>19</v>
      </c>
      <c r="B49" s="89">
        <f t="shared" si="0"/>
        <v>14993</v>
      </c>
      <c r="C49" s="89">
        <f t="shared" si="0"/>
        <v>7318</v>
      </c>
      <c r="D49" s="89">
        <f t="shared" si="1"/>
        <v>7675</v>
      </c>
      <c r="E49" s="90"/>
      <c r="F49" s="90">
        <v>3129</v>
      </c>
      <c r="G49" s="90">
        <v>1627</v>
      </c>
      <c r="H49" s="90">
        <f t="shared" si="2"/>
        <v>1502</v>
      </c>
      <c r="I49" s="90"/>
      <c r="J49" s="90">
        <v>2960</v>
      </c>
      <c r="K49" s="90">
        <v>1528</v>
      </c>
      <c r="L49" s="90">
        <f t="shared" si="3"/>
        <v>1432</v>
      </c>
      <c r="M49" s="90"/>
      <c r="N49" s="90">
        <v>2739</v>
      </c>
      <c r="O49" s="90">
        <v>1346</v>
      </c>
      <c r="P49" s="90">
        <f t="shared" si="4"/>
        <v>1393</v>
      </c>
      <c r="Q49" s="90"/>
      <c r="R49" s="90">
        <v>2905</v>
      </c>
      <c r="S49" s="90">
        <v>1329</v>
      </c>
      <c r="T49" s="90">
        <f t="shared" si="5"/>
        <v>1576</v>
      </c>
      <c r="U49" s="90"/>
      <c r="V49" s="90">
        <v>2596</v>
      </c>
      <c r="W49" s="90">
        <v>1229</v>
      </c>
      <c r="X49" s="90">
        <f t="shared" si="6"/>
        <v>1367</v>
      </c>
      <c r="Y49" s="90"/>
      <c r="Z49" s="90">
        <v>664</v>
      </c>
      <c r="AA49" s="90">
        <v>259</v>
      </c>
      <c r="AB49" s="90">
        <f t="shared" si="7"/>
        <v>405</v>
      </c>
    </row>
    <row r="50" spans="1:28" x14ac:dyDescent="0.2">
      <c r="A50" s="19" t="s">
        <v>34</v>
      </c>
      <c r="B50" s="89">
        <f t="shared" si="0"/>
        <v>25012</v>
      </c>
      <c r="C50" s="89">
        <f t="shared" si="0"/>
        <v>12339</v>
      </c>
      <c r="D50" s="89">
        <f t="shared" si="1"/>
        <v>12673</v>
      </c>
      <c r="E50" s="90"/>
      <c r="F50" s="90">
        <v>4403</v>
      </c>
      <c r="G50" s="90">
        <v>2283</v>
      </c>
      <c r="H50" s="90">
        <f t="shared" si="2"/>
        <v>2120</v>
      </c>
      <c r="I50" s="90"/>
      <c r="J50" s="90">
        <v>4723</v>
      </c>
      <c r="K50" s="90">
        <v>2392</v>
      </c>
      <c r="L50" s="90">
        <f t="shared" si="3"/>
        <v>2331</v>
      </c>
      <c r="M50" s="90"/>
      <c r="N50" s="90">
        <v>4248</v>
      </c>
      <c r="O50" s="90">
        <v>2177</v>
      </c>
      <c r="P50" s="90">
        <f t="shared" si="4"/>
        <v>2071</v>
      </c>
      <c r="Q50" s="90"/>
      <c r="R50" s="90">
        <v>4898</v>
      </c>
      <c r="S50" s="90">
        <v>2327</v>
      </c>
      <c r="T50" s="90">
        <f t="shared" si="5"/>
        <v>2571</v>
      </c>
      <c r="U50" s="90"/>
      <c r="V50" s="90">
        <v>4671</v>
      </c>
      <c r="W50" s="90">
        <v>2244</v>
      </c>
      <c r="X50" s="90">
        <f t="shared" si="6"/>
        <v>2427</v>
      </c>
      <c r="Y50" s="90"/>
      <c r="Z50" s="90">
        <v>2069</v>
      </c>
      <c r="AA50" s="90">
        <v>916</v>
      </c>
      <c r="AB50" s="90">
        <f t="shared" si="7"/>
        <v>1153</v>
      </c>
    </row>
    <row r="51" spans="1:28" x14ac:dyDescent="0.2">
      <c r="A51" s="19" t="s">
        <v>35</v>
      </c>
      <c r="B51" s="89">
        <f t="shared" si="0"/>
        <v>6535</v>
      </c>
      <c r="C51" s="89">
        <f t="shared" si="0"/>
        <v>3325</v>
      </c>
      <c r="D51" s="89">
        <f t="shared" si="1"/>
        <v>3210</v>
      </c>
      <c r="E51" s="91"/>
      <c r="F51" s="91">
        <v>1180</v>
      </c>
      <c r="G51" s="91">
        <v>610</v>
      </c>
      <c r="H51" s="90">
        <f t="shared" si="2"/>
        <v>570</v>
      </c>
      <c r="I51" s="91"/>
      <c r="J51" s="90">
        <v>1132</v>
      </c>
      <c r="K51" s="90">
        <v>590</v>
      </c>
      <c r="L51" s="90">
        <f t="shared" si="3"/>
        <v>542</v>
      </c>
      <c r="M51" s="90"/>
      <c r="N51" s="90">
        <v>1156</v>
      </c>
      <c r="O51" s="90">
        <v>592</v>
      </c>
      <c r="P51" s="90">
        <f t="shared" si="4"/>
        <v>564</v>
      </c>
      <c r="Q51" s="90"/>
      <c r="R51" s="90">
        <v>1364</v>
      </c>
      <c r="S51" s="90">
        <v>688</v>
      </c>
      <c r="T51" s="90">
        <f t="shared" si="5"/>
        <v>676</v>
      </c>
      <c r="U51" s="90"/>
      <c r="V51" s="90">
        <v>1225</v>
      </c>
      <c r="W51" s="90">
        <v>612</v>
      </c>
      <c r="X51" s="90">
        <f t="shared" si="6"/>
        <v>613</v>
      </c>
      <c r="Y51" s="90"/>
      <c r="Z51" s="90">
        <v>478</v>
      </c>
      <c r="AA51" s="90">
        <v>233</v>
      </c>
      <c r="AB51" s="90">
        <f t="shared" si="7"/>
        <v>245</v>
      </c>
    </row>
    <row r="52" spans="1:28" x14ac:dyDescent="0.2">
      <c r="A52" s="19" t="s">
        <v>36</v>
      </c>
      <c r="B52" s="89">
        <f t="shared" si="0"/>
        <v>15478</v>
      </c>
      <c r="C52" s="89">
        <f t="shared" si="0"/>
        <v>7600</v>
      </c>
      <c r="D52" s="89">
        <f t="shared" si="1"/>
        <v>7878</v>
      </c>
      <c r="E52" s="91"/>
      <c r="F52" s="91">
        <v>2637</v>
      </c>
      <c r="G52" s="91">
        <v>1306</v>
      </c>
      <c r="H52" s="90">
        <f t="shared" si="2"/>
        <v>1331</v>
      </c>
      <c r="I52" s="91"/>
      <c r="J52" s="91">
        <v>2876</v>
      </c>
      <c r="K52" s="91">
        <v>1479</v>
      </c>
      <c r="L52" s="90">
        <f t="shared" si="3"/>
        <v>1397</v>
      </c>
      <c r="M52" s="91"/>
      <c r="N52" s="91">
        <v>2739</v>
      </c>
      <c r="O52" s="91">
        <v>1359</v>
      </c>
      <c r="P52" s="90">
        <f t="shared" si="4"/>
        <v>1380</v>
      </c>
      <c r="Q52" s="91"/>
      <c r="R52" s="91">
        <v>3313</v>
      </c>
      <c r="S52" s="91">
        <v>1591</v>
      </c>
      <c r="T52" s="90">
        <f t="shared" si="5"/>
        <v>1722</v>
      </c>
      <c r="U52" s="91"/>
      <c r="V52" s="91">
        <v>3127</v>
      </c>
      <c r="W52" s="91">
        <v>1500</v>
      </c>
      <c r="X52" s="90">
        <f t="shared" si="6"/>
        <v>1627</v>
      </c>
      <c r="Y52" s="91"/>
      <c r="Z52" s="91">
        <v>786</v>
      </c>
      <c r="AA52" s="91">
        <v>365</v>
      </c>
      <c r="AB52" s="90">
        <f t="shared" si="7"/>
        <v>421</v>
      </c>
    </row>
    <row r="53" spans="1:28" s="1" customFormat="1" x14ac:dyDescent="0.2">
      <c r="A53" s="19" t="s">
        <v>53</v>
      </c>
      <c r="B53" s="89">
        <f t="shared" si="0"/>
        <v>3095</v>
      </c>
      <c r="C53" s="89">
        <f t="shared" si="0"/>
        <v>1501</v>
      </c>
      <c r="D53" s="89">
        <f t="shared" si="1"/>
        <v>1594</v>
      </c>
      <c r="E53" s="91"/>
      <c r="F53" s="91">
        <v>518</v>
      </c>
      <c r="G53" s="91">
        <v>255</v>
      </c>
      <c r="H53" s="90">
        <f t="shared" si="2"/>
        <v>263</v>
      </c>
      <c r="I53" s="91"/>
      <c r="J53" s="91">
        <v>511</v>
      </c>
      <c r="K53" s="91">
        <v>296</v>
      </c>
      <c r="L53" s="90">
        <f t="shared" si="3"/>
        <v>215</v>
      </c>
      <c r="M53" s="91"/>
      <c r="N53" s="91">
        <v>537</v>
      </c>
      <c r="O53" s="91">
        <v>270</v>
      </c>
      <c r="P53" s="90">
        <f t="shared" si="4"/>
        <v>267</v>
      </c>
      <c r="Q53" s="91"/>
      <c r="R53" s="91">
        <v>652</v>
      </c>
      <c r="S53" s="91">
        <v>291</v>
      </c>
      <c r="T53" s="90">
        <f t="shared" si="5"/>
        <v>361</v>
      </c>
      <c r="U53" s="91"/>
      <c r="V53" s="91">
        <v>629</v>
      </c>
      <c r="W53" s="91">
        <v>287</v>
      </c>
      <c r="X53" s="90">
        <f t="shared" si="6"/>
        <v>342</v>
      </c>
      <c r="Y53" s="91"/>
      <c r="Z53" s="91">
        <v>248</v>
      </c>
      <c r="AA53" s="91">
        <v>102</v>
      </c>
      <c r="AB53" s="90">
        <f t="shared" si="7"/>
        <v>146</v>
      </c>
    </row>
    <row r="54" spans="1:28" s="1" customFormat="1" x14ac:dyDescent="0.2">
      <c r="A54" s="19" t="s">
        <v>28</v>
      </c>
      <c r="B54" s="89">
        <f t="shared" si="0"/>
        <v>34555</v>
      </c>
      <c r="C54" s="89">
        <f t="shared" si="0"/>
        <v>17079</v>
      </c>
      <c r="D54" s="89">
        <f t="shared" si="1"/>
        <v>17476</v>
      </c>
      <c r="E54" s="91"/>
      <c r="F54" s="91">
        <v>6773</v>
      </c>
      <c r="G54" s="91">
        <v>3421</v>
      </c>
      <c r="H54" s="90">
        <f t="shared" si="2"/>
        <v>3352</v>
      </c>
      <c r="I54" s="91"/>
      <c r="J54" s="91">
        <v>6711</v>
      </c>
      <c r="K54" s="91">
        <v>3441</v>
      </c>
      <c r="L54" s="90">
        <f t="shared" si="3"/>
        <v>3270</v>
      </c>
      <c r="M54" s="91"/>
      <c r="N54" s="91">
        <v>6273</v>
      </c>
      <c r="O54" s="91">
        <v>3118</v>
      </c>
      <c r="P54" s="90">
        <f t="shared" si="4"/>
        <v>3155</v>
      </c>
      <c r="Q54" s="91"/>
      <c r="R54" s="91">
        <v>6866</v>
      </c>
      <c r="S54" s="91">
        <v>3308</v>
      </c>
      <c r="T54" s="90">
        <f t="shared" si="5"/>
        <v>3558</v>
      </c>
      <c r="U54" s="91"/>
      <c r="V54" s="91">
        <v>6038</v>
      </c>
      <c r="W54" s="91">
        <v>2916</v>
      </c>
      <c r="X54" s="90">
        <f t="shared" si="6"/>
        <v>3122</v>
      </c>
      <c r="Y54" s="91"/>
      <c r="Z54" s="91">
        <v>1894</v>
      </c>
      <c r="AA54" s="91">
        <v>875</v>
      </c>
      <c r="AB54" s="90">
        <f t="shared" si="7"/>
        <v>1019</v>
      </c>
    </row>
    <row r="55" spans="1:28" s="1" customFormat="1" x14ac:dyDescent="0.2">
      <c r="A55" s="19" t="s">
        <v>37</v>
      </c>
      <c r="B55" s="89">
        <f t="shared" si="0"/>
        <v>16989</v>
      </c>
      <c r="C55" s="89">
        <f t="shared" si="0"/>
        <v>8468</v>
      </c>
      <c r="D55" s="89">
        <f t="shared" si="1"/>
        <v>8521</v>
      </c>
      <c r="E55" s="90"/>
      <c r="F55" s="90">
        <v>3195</v>
      </c>
      <c r="G55" s="90">
        <v>1617</v>
      </c>
      <c r="H55" s="90">
        <f t="shared" si="2"/>
        <v>1578</v>
      </c>
      <c r="I55" s="90"/>
      <c r="J55" s="90">
        <v>3282</v>
      </c>
      <c r="K55" s="90">
        <v>1679</v>
      </c>
      <c r="L55" s="90">
        <f t="shared" si="3"/>
        <v>1603</v>
      </c>
      <c r="M55" s="90"/>
      <c r="N55" s="90">
        <v>3163</v>
      </c>
      <c r="O55" s="90">
        <v>1609</v>
      </c>
      <c r="P55" s="90">
        <f t="shared" si="4"/>
        <v>1554</v>
      </c>
      <c r="Q55" s="90"/>
      <c r="R55" s="90">
        <v>3437</v>
      </c>
      <c r="S55" s="90">
        <v>1674</v>
      </c>
      <c r="T55" s="90">
        <f t="shared" si="5"/>
        <v>1763</v>
      </c>
      <c r="U55" s="90"/>
      <c r="V55" s="90">
        <v>3253</v>
      </c>
      <c r="W55" s="90">
        <v>1584</v>
      </c>
      <c r="X55" s="90">
        <f t="shared" si="6"/>
        <v>1669</v>
      </c>
      <c r="Y55" s="90"/>
      <c r="Z55" s="90">
        <v>659</v>
      </c>
      <c r="AA55" s="90">
        <v>305</v>
      </c>
      <c r="AB55" s="90">
        <f t="shared" si="7"/>
        <v>354</v>
      </c>
    </row>
    <row r="56" spans="1:28" s="1" customFormat="1" x14ac:dyDescent="0.2">
      <c r="A56" s="19" t="s">
        <v>38</v>
      </c>
      <c r="B56" s="89">
        <f t="shared" si="0"/>
        <v>19589</v>
      </c>
      <c r="C56" s="89">
        <f t="shared" si="0"/>
        <v>9559</v>
      </c>
      <c r="D56" s="89">
        <f t="shared" si="1"/>
        <v>10030</v>
      </c>
      <c r="E56" s="91"/>
      <c r="F56" s="91">
        <v>3891</v>
      </c>
      <c r="G56" s="91">
        <v>1969</v>
      </c>
      <c r="H56" s="90">
        <f t="shared" si="2"/>
        <v>1922</v>
      </c>
      <c r="I56" s="91"/>
      <c r="J56" s="91">
        <v>3915</v>
      </c>
      <c r="K56" s="91">
        <v>2021</v>
      </c>
      <c r="L56" s="90">
        <f t="shared" si="3"/>
        <v>1894</v>
      </c>
      <c r="M56" s="91"/>
      <c r="N56" s="91">
        <v>3459</v>
      </c>
      <c r="O56" s="91">
        <v>1709</v>
      </c>
      <c r="P56" s="90">
        <f t="shared" si="4"/>
        <v>1750</v>
      </c>
      <c r="Q56" s="91"/>
      <c r="R56" s="91">
        <v>3955</v>
      </c>
      <c r="S56" s="91">
        <v>1839</v>
      </c>
      <c r="T56" s="90">
        <f t="shared" si="5"/>
        <v>2116</v>
      </c>
      <c r="U56" s="91"/>
      <c r="V56" s="91">
        <v>3201</v>
      </c>
      <c r="W56" s="91">
        <v>1542</v>
      </c>
      <c r="X56" s="90">
        <f t="shared" si="6"/>
        <v>1659</v>
      </c>
      <c r="Y56" s="91"/>
      <c r="Z56" s="91">
        <v>1168</v>
      </c>
      <c r="AA56" s="91">
        <v>479</v>
      </c>
      <c r="AB56" s="90">
        <f t="shared" si="7"/>
        <v>689</v>
      </c>
    </row>
    <row r="57" spans="1:28" s="1" customFormat="1" x14ac:dyDescent="0.2">
      <c r="A57" s="19" t="s">
        <v>39</v>
      </c>
      <c r="B57" s="89">
        <f t="shared" si="0"/>
        <v>6315</v>
      </c>
      <c r="C57" s="89">
        <f t="shared" si="0"/>
        <v>3067</v>
      </c>
      <c r="D57" s="89">
        <f t="shared" si="1"/>
        <v>3248</v>
      </c>
      <c r="E57" s="91"/>
      <c r="F57" s="91">
        <v>1373</v>
      </c>
      <c r="G57" s="91">
        <v>678</v>
      </c>
      <c r="H57" s="90">
        <f t="shared" si="2"/>
        <v>695</v>
      </c>
      <c r="I57" s="91"/>
      <c r="J57" s="91">
        <v>1291</v>
      </c>
      <c r="K57" s="91">
        <v>670</v>
      </c>
      <c r="L57" s="90">
        <f t="shared" si="3"/>
        <v>621</v>
      </c>
      <c r="M57" s="91"/>
      <c r="N57" s="91">
        <v>1163</v>
      </c>
      <c r="O57" s="91">
        <v>568</v>
      </c>
      <c r="P57" s="90">
        <f t="shared" si="4"/>
        <v>595</v>
      </c>
      <c r="Q57" s="91"/>
      <c r="R57" s="91">
        <v>1172</v>
      </c>
      <c r="S57" s="91">
        <v>540</v>
      </c>
      <c r="T57" s="90">
        <f t="shared" si="5"/>
        <v>632</v>
      </c>
      <c r="U57" s="91"/>
      <c r="V57" s="91">
        <v>1092</v>
      </c>
      <c r="W57" s="91">
        <v>513</v>
      </c>
      <c r="X57" s="90">
        <f t="shared" si="6"/>
        <v>579</v>
      </c>
      <c r="Y57" s="91"/>
      <c r="Z57" s="91">
        <v>224</v>
      </c>
      <c r="AA57" s="91">
        <v>98</v>
      </c>
      <c r="AB57" s="90">
        <f t="shared" si="7"/>
        <v>126</v>
      </c>
    </row>
    <row r="58" spans="1:28" s="1" customFormat="1" x14ac:dyDescent="0.2">
      <c r="A58" s="18" t="s">
        <v>20</v>
      </c>
      <c r="B58" s="89">
        <f t="shared" si="0"/>
        <v>30288</v>
      </c>
      <c r="C58" s="89">
        <f t="shared" si="0"/>
        <v>14792</v>
      </c>
      <c r="D58" s="89">
        <f t="shared" si="1"/>
        <v>15496</v>
      </c>
      <c r="E58" s="89"/>
      <c r="F58" s="90">
        <v>5752</v>
      </c>
      <c r="G58" s="90">
        <v>2852</v>
      </c>
      <c r="H58" s="90">
        <f t="shared" si="2"/>
        <v>2900</v>
      </c>
      <c r="I58" s="89"/>
      <c r="J58" s="90">
        <v>6139</v>
      </c>
      <c r="K58" s="90">
        <v>3116</v>
      </c>
      <c r="L58" s="90">
        <f t="shared" si="3"/>
        <v>3023</v>
      </c>
      <c r="M58" s="89"/>
      <c r="N58" s="90">
        <v>5765</v>
      </c>
      <c r="O58" s="90">
        <v>2885</v>
      </c>
      <c r="P58" s="90">
        <f t="shared" si="4"/>
        <v>2880</v>
      </c>
      <c r="Q58" s="89"/>
      <c r="R58" s="90">
        <v>5977</v>
      </c>
      <c r="S58" s="90">
        <v>2885</v>
      </c>
      <c r="T58" s="90">
        <f t="shared" si="5"/>
        <v>3092</v>
      </c>
      <c r="U58" s="89"/>
      <c r="V58" s="90">
        <v>5466</v>
      </c>
      <c r="W58" s="90">
        <v>2540</v>
      </c>
      <c r="X58" s="90">
        <f t="shared" si="6"/>
        <v>2926</v>
      </c>
      <c r="Y58" s="89"/>
      <c r="Z58" s="90">
        <v>1189</v>
      </c>
      <c r="AA58" s="90">
        <v>514</v>
      </c>
      <c r="AB58" s="90">
        <f t="shared" si="7"/>
        <v>675</v>
      </c>
    </row>
    <row r="59" spans="1:28" s="1" customFormat="1" x14ac:dyDescent="0.2">
      <c r="A59" s="19" t="s">
        <v>40</v>
      </c>
      <c r="B59" s="89">
        <f t="shared" si="0"/>
        <v>8070</v>
      </c>
      <c r="C59" s="89">
        <f t="shared" si="0"/>
        <v>4013</v>
      </c>
      <c r="D59" s="89">
        <f t="shared" si="1"/>
        <v>4057</v>
      </c>
      <c r="E59" s="89"/>
      <c r="F59" s="89">
        <v>1598</v>
      </c>
      <c r="G59" s="89">
        <v>816</v>
      </c>
      <c r="H59" s="90">
        <f t="shared" si="2"/>
        <v>782</v>
      </c>
      <c r="I59" s="89"/>
      <c r="J59" s="89">
        <v>1634</v>
      </c>
      <c r="K59" s="89">
        <v>804</v>
      </c>
      <c r="L59" s="90">
        <f t="shared" si="3"/>
        <v>830</v>
      </c>
      <c r="M59" s="89"/>
      <c r="N59" s="89">
        <v>1455</v>
      </c>
      <c r="O59" s="89">
        <v>735</v>
      </c>
      <c r="P59" s="90">
        <f t="shared" si="4"/>
        <v>720</v>
      </c>
      <c r="Q59" s="89"/>
      <c r="R59" s="89">
        <v>1685</v>
      </c>
      <c r="S59" s="89">
        <v>844</v>
      </c>
      <c r="T59" s="90">
        <f t="shared" si="5"/>
        <v>841</v>
      </c>
      <c r="U59" s="89"/>
      <c r="V59" s="89">
        <v>1519</v>
      </c>
      <c r="W59" s="89">
        <v>740</v>
      </c>
      <c r="X59" s="90">
        <f t="shared" si="6"/>
        <v>779</v>
      </c>
      <c r="Y59" s="89"/>
      <c r="Z59" s="89">
        <v>179</v>
      </c>
      <c r="AA59" s="89">
        <v>74</v>
      </c>
      <c r="AB59" s="90">
        <f t="shared" si="7"/>
        <v>105</v>
      </c>
    </row>
    <row r="60" spans="1:28" s="1" customFormat="1" x14ac:dyDescent="0.2">
      <c r="A60" s="19" t="s">
        <v>21</v>
      </c>
      <c r="B60" s="89">
        <f t="shared" si="0"/>
        <v>26585</v>
      </c>
      <c r="C60" s="89">
        <f t="shared" si="0"/>
        <v>12971</v>
      </c>
      <c r="D60" s="89">
        <f t="shared" si="1"/>
        <v>13614</v>
      </c>
      <c r="E60" s="89"/>
      <c r="F60" s="89">
        <v>4691</v>
      </c>
      <c r="G60" s="89">
        <v>2319</v>
      </c>
      <c r="H60" s="90">
        <f t="shared" si="2"/>
        <v>2372</v>
      </c>
      <c r="I60" s="89"/>
      <c r="J60" s="89">
        <v>5046</v>
      </c>
      <c r="K60" s="89">
        <v>2528</v>
      </c>
      <c r="L60" s="90">
        <f t="shared" si="3"/>
        <v>2518</v>
      </c>
      <c r="M60" s="89"/>
      <c r="N60" s="89">
        <v>4931</v>
      </c>
      <c r="O60" s="89">
        <v>2454</v>
      </c>
      <c r="P60" s="90">
        <f t="shared" si="4"/>
        <v>2477</v>
      </c>
      <c r="Q60" s="89"/>
      <c r="R60" s="89">
        <v>5420</v>
      </c>
      <c r="S60" s="89">
        <v>2606</v>
      </c>
      <c r="T60" s="90">
        <f t="shared" si="5"/>
        <v>2814</v>
      </c>
      <c r="U60" s="89"/>
      <c r="V60" s="89">
        <v>4957</v>
      </c>
      <c r="W60" s="89">
        <v>2388</v>
      </c>
      <c r="X60" s="90">
        <f t="shared" si="6"/>
        <v>2569</v>
      </c>
      <c r="Y60" s="89"/>
      <c r="Z60" s="89">
        <v>1540</v>
      </c>
      <c r="AA60" s="89">
        <v>676</v>
      </c>
      <c r="AB60" s="90">
        <f t="shared" si="7"/>
        <v>864</v>
      </c>
    </row>
    <row r="61" spans="1:28" s="1" customFormat="1" x14ac:dyDescent="0.2">
      <c r="A61" s="19" t="s">
        <v>87</v>
      </c>
      <c r="B61" s="89">
        <f t="shared" si="0"/>
        <v>7137</v>
      </c>
      <c r="C61" s="89">
        <f t="shared" si="0"/>
        <v>3378</v>
      </c>
      <c r="D61" s="89">
        <f t="shared" si="1"/>
        <v>3759</v>
      </c>
      <c r="E61" s="89"/>
      <c r="F61" s="89">
        <v>1426</v>
      </c>
      <c r="G61" s="89">
        <v>672</v>
      </c>
      <c r="H61" s="90">
        <f t="shared" si="2"/>
        <v>754</v>
      </c>
      <c r="I61" s="89"/>
      <c r="J61" s="89">
        <v>1425</v>
      </c>
      <c r="K61" s="89">
        <v>681</v>
      </c>
      <c r="L61" s="90">
        <f t="shared" si="3"/>
        <v>744</v>
      </c>
      <c r="M61" s="89"/>
      <c r="N61" s="89">
        <v>1354</v>
      </c>
      <c r="O61" s="89">
        <v>663</v>
      </c>
      <c r="P61" s="90">
        <f t="shared" si="4"/>
        <v>691</v>
      </c>
      <c r="Q61" s="89"/>
      <c r="R61" s="89">
        <v>1480</v>
      </c>
      <c r="S61" s="89">
        <v>678</v>
      </c>
      <c r="T61" s="90">
        <f t="shared" si="5"/>
        <v>802</v>
      </c>
      <c r="U61" s="89"/>
      <c r="V61" s="89">
        <v>1302</v>
      </c>
      <c r="W61" s="89">
        <v>620</v>
      </c>
      <c r="X61" s="90">
        <f t="shared" si="6"/>
        <v>682</v>
      </c>
      <c r="Y61" s="89"/>
      <c r="Z61" s="89">
        <v>150</v>
      </c>
      <c r="AA61" s="89">
        <v>64</v>
      </c>
      <c r="AB61" s="90">
        <f t="shared" si="7"/>
        <v>86</v>
      </c>
    </row>
    <row r="62" spans="1:28" s="1" customFormat="1" x14ac:dyDescent="0.2">
      <c r="A62" s="19" t="s">
        <v>29</v>
      </c>
      <c r="B62" s="89">
        <f t="shared" si="0"/>
        <v>11907</v>
      </c>
      <c r="C62" s="89">
        <f t="shared" si="0"/>
        <v>5658</v>
      </c>
      <c r="D62" s="89">
        <f t="shared" si="1"/>
        <v>6249</v>
      </c>
      <c r="E62" s="89"/>
      <c r="F62" s="89">
        <v>2435</v>
      </c>
      <c r="G62" s="89">
        <v>1177</v>
      </c>
      <c r="H62" s="90">
        <f t="shared" si="2"/>
        <v>1258</v>
      </c>
      <c r="I62" s="89"/>
      <c r="J62" s="89">
        <v>2414</v>
      </c>
      <c r="K62" s="89">
        <v>1181</v>
      </c>
      <c r="L62" s="90">
        <f t="shared" si="3"/>
        <v>1233</v>
      </c>
      <c r="M62" s="89"/>
      <c r="N62" s="89">
        <v>2095</v>
      </c>
      <c r="O62" s="89">
        <v>1012</v>
      </c>
      <c r="P62" s="90">
        <f t="shared" si="4"/>
        <v>1083</v>
      </c>
      <c r="Q62" s="89"/>
      <c r="R62" s="89">
        <v>2374</v>
      </c>
      <c r="S62" s="89">
        <v>1117</v>
      </c>
      <c r="T62" s="90">
        <f t="shared" si="5"/>
        <v>1257</v>
      </c>
      <c r="U62" s="89"/>
      <c r="V62" s="89">
        <v>2146</v>
      </c>
      <c r="W62" s="89">
        <v>974</v>
      </c>
      <c r="X62" s="90">
        <f t="shared" si="6"/>
        <v>1172</v>
      </c>
      <c r="Y62" s="89"/>
      <c r="Z62" s="89">
        <v>443</v>
      </c>
      <c r="AA62" s="89">
        <v>197</v>
      </c>
      <c r="AB62" s="90">
        <f t="shared" si="7"/>
        <v>246</v>
      </c>
    </row>
    <row r="63" spans="1:28" s="1" customFormat="1" x14ac:dyDescent="0.2">
      <c r="A63" s="19" t="s">
        <v>41</v>
      </c>
      <c r="B63" s="89">
        <f t="shared" si="0"/>
        <v>7156</v>
      </c>
      <c r="C63" s="89">
        <f t="shared" si="0"/>
        <v>3475</v>
      </c>
      <c r="D63" s="89">
        <f t="shared" si="1"/>
        <v>3681</v>
      </c>
      <c r="E63" s="89"/>
      <c r="F63" s="89">
        <v>1152</v>
      </c>
      <c r="G63" s="89">
        <v>580</v>
      </c>
      <c r="H63" s="90">
        <f t="shared" si="2"/>
        <v>572</v>
      </c>
      <c r="I63" s="89"/>
      <c r="J63" s="89">
        <v>1097</v>
      </c>
      <c r="K63" s="89">
        <v>574</v>
      </c>
      <c r="L63" s="90">
        <f t="shared" si="3"/>
        <v>523</v>
      </c>
      <c r="M63" s="89"/>
      <c r="N63" s="89">
        <v>1081</v>
      </c>
      <c r="O63" s="89">
        <v>568</v>
      </c>
      <c r="P63" s="90">
        <f t="shared" si="4"/>
        <v>513</v>
      </c>
      <c r="Q63" s="89"/>
      <c r="R63" s="89">
        <v>1813</v>
      </c>
      <c r="S63" s="89">
        <v>797</v>
      </c>
      <c r="T63" s="90">
        <f t="shared" si="5"/>
        <v>1016</v>
      </c>
      <c r="U63" s="89"/>
      <c r="V63" s="89">
        <v>1391</v>
      </c>
      <c r="W63" s="89">
        <v>671</v>
      </c>
      <c r="X63" s="90">
        <f t="shared" si="6"/>
        <v>720</v>
      </c>
      <c r="Y63" s="89"/>
      <c r="Z63" s="89">
        <v>622</v>
      </c>
      <c r="AA63" s="89">
        <v>285</v>
      </c>
      <c r="AB63" s="90">
        <f t="shared" si="7"/>
        <v>337</v>
      </c>
    </row>
    <row r="64" spans="1:28" s="1" customFormat="1" x14ac:dyDescent="0.2">
      <c r="A64" s="19" t="s">
        <v>42</v>
      </c>
      <c r="B64" s="89">
        <f t="shared" si="0"/>
        <v>9277</v>
      </c>
      <c r="C64" s="89">
        <f t="shared" si="0"/>
        <v>4460</v>
      </c>
      <c r="D64" s="89">
        <f t="shared" si="1"/>
        <v>4817</v>
      </c>
      <c r="E64" s="89"/>
      <c r="F64" s="89">
        <v>1654</v>
      </c>
      <c r="G64" s="89">
        <v>836</v>
      </c>
      <c r="H64" s="90">
        <f t="shared" si="2"/>
        <v>818</v>
      </c>
      <c r="I64" s="89"/>
      <c r="J64" s="89">
        <v>1681</v>
      </c>
      <c r="K64" s="89">
        <v>861</v>
      </c>
      <c r="L64" s="90">
        <f t="shared" si="3"/>
        <v>820</v>
      </c>
      <c r="M64" s="89"/>
      <c r="N64" s="89">
        <v>1485</v>
      </c>
      <c r="O64" s="89">
        <v>765</v>
      </c>
      <c r="P64" s="90">
        <f t="shared" si="4"/>
        <v>720</v>
      </c>
      <c r="Q64" s="89"/>
      <c r="R64" s="89">
        <v>2072</v>
      </c>
      <c r="S64" s="89">
        <v>931</v>
      </c>
      <c r="T64" s="90">
        <f t="shared" si="5"/>
        <v>1141</v>
      </c>
      <c r="U64" s="89"/>
      <c r="V64" s="89">
        <v>1702</v>
      </c>
      <c r="W64" s="89">
        <v>774</v>
      </c>
      <c r="X64" s="90">
        <f t="shared" si="6"/>
        <v>928</v>
      </c>
      <c r="Y64" s="89"/>
      <c r="Z64" s="89">
        <v>683</v>
      </c>
      <c r="AA64" s="89">
        <v>293</v>
      </c>
      <c r="AB64" s="90">
        <f t="shared" si="7"/>
        <v>390</v>
      </c>
    </row>
    <row r="65" spans="1:28" s="1" customFormat="1" x14ac:dyDescent="0.2">
      <c r="A65" s="19" t="s">
        <v>30</v>
      </c>
      <c r="B65" s="89">
        <f t="shared" si="0"/>
        <v>6054</v>
      </c>
      <c r="C65" s="89">
        <f t="shared" si="0"/>
        <v>3022</v>
      </c>
      <c r="D65" s="89">
        <f t="shared" si="1"/>
        <v>3032</v>
      </c>
      <c r="E65" s="89"/>
      <c r="F65" s="89">
        <v>1131</v>
      </c>
      <c r="G65" s="89">
        <v>586</v>
      </c>
      <c r="H65" s="90">
        <f t="shared" si="2"/>
        <v>545</v>
      </c>
      <c r="I65" s="89"/>
      <c r="J65" s="89">
        <v>1145</v>
      </c>
      <c r="K65" s="89">
        <v>611</v>
      </c>
      <c r="L65" s="90">
        <f t="shared" si="3"/>
        <v>534</v>
      </c>
      <c r="M65" s="89"/>
      <c r="N65" s="89">
        <v>1041</v>
      </c>
      <c r="O65" s="89">
        <v>528</v>
      </c>
      <c r="P65" s="90">
        <f t="shared" si="4"/>
        <v>513</v>
      </c>
      <c r="Q65" s="89"/>
      <c r="R65" s="89">
        <v>1250</v>
      </c>
      <c r="S65" s="89">
        <v>621</v>
      </c>
      <c r="T65" s="90">
        <f t="shared" si="5"/>
        <v>629</v>
      </c>
      <c r="U65" s="89"/>
      <c r="V65" s="89">
        <v>1190</v>
      </c>
      <c r="W65" s="89">
        <v>543</v>
      </c>
      <c r="X65" s="90">
        <f t="shared" si="6"/>
        <v>647</v>
      </c>
      <c r="Y65" s="89"/>
      <c r="Z65" s="89">
        <v>297</v>
      </c>
      <c r="AA65" s="89">
        <v>133</v>
      </c>
      <c r="AB65" s="90">
        <f t="shared" si="7"/>
        <v>164</v>
      </c>
    </row>
    <row r="66" spans="1:28" s="1" customFormat="1" x14ac:dyDescent="0.2">
      <c r="A66" s="19" t="s">
        <v>31</v>
      </c>
      <c r="B66" s="89">
        <f t="shared" si="0"/>
        <v>11496</v>
      </c>
      <c r="C66" s="89">
        <f t="shared" si="0"/>
        <v>5778</v>
      </c>
      <c r="D66" s="89">
        <f t="shared" si="1"/>
        <v>5718</v>
      </c>
      <c r="E66" s="89"/>
      <c r="F66" s="89">
        <v>2377</v>
      </c>
      <c r="G66" s="89">
        <v>1204</v>
      </c>
      <c r="H66" s="90">
        <f t="shared" si="2"/>
        <v>1173</v>
      </c>
      <c r="I66" s="89"/>
      <c r="J66" s="89">
        <v>2223</v>
      </c>
      <c r="K66" s="89">
        <v>1161</v>
      </c>
      <c r="L66" s="90">
        <f t="shared" si="3"/>
        <v>1062</v>
      </c>
      <c r="M66" s="89"/>
      <c r="N66" s="89">
        <v>2054</v>
      </c>
      <c r="O66" s="89">
        <v>1043</v>
      </c>
      <c r="P66" s="90">
        <f t="shared" si="4"/>
        <v>1011</v>
      </c>
      <c r="Q66" s="89"/>
      <c r="R66" s="89">
        <v>2278</v>
      </c>
      <c r="S66" s="89">
        <v>1118</v>
      </c>
      <c r="T66" s="90">
        <f t="shared" si="5"/>
        <v>1160</v>
      </c>
      <c r="U66" s="89"/>
      <c r="V66" s="89">
        <v>2180</v>
      </c>
      <c r="W66" s="89">
        <v>1070</v>
      </c>
      <c r="X66" s="90">
        <f t="shared" si="6"/>
        <v>1110</v>
      </c>
      <c r="Y66" s="89"/>
      <c r="Z66" s="89">
        <v>384</v>
      </c>
      <c r="AA66" s="89">
        <v>182</v>
      </c>
      <c r="AB66" s="90">
        <f t="shared" si="7"/>
        <v>202</v>
      </c>
    </row>
    <row r="67" spans="1:28" s="1" customFormat="1" x14ac:dyDescent="0.2">
      <c r="A67" s="19" t="s">
        <v>32</v>
      </c>
      <c r="B67" s="89">
        <f t="shared" si="0"/>
        <v>14770</v>
      </c>
      <c r="C67" s="89">
        <f t="shared" si="0"/>
        <v>7128</v>
      </c>
      <c r="D67" s="89">
        <f t="shared" si="1"/>
        <v>7642</v>
      </c>
      <c r="E67" s="89"/>
      <c r="F67" s="89">
        <v>2596</v>
      </c>
      <c r="G67" s="89">
        <v>1297</v>
      </c>
      <c r="H67" s="90">
        <f t="shared" si="2"/>
        <v>1299</v>
      </c>
      <c r="I67" s="89"/>
      <c r="J67" s="89">
        <v>2619</v>
      </c>
      <c r="K67" s="89">
        <v>1335</v>
      </c>
      <c r="L67" s="90">
        <f t="shared" si="3"/>
        <v>1284</v>
      </c>
      <c r="M67" s="89"/>
      <c r="N67" s="89">
        <v>2570</v>
      </c>
      <c r="O67" s="89">
        <v>1231</v>
      </c>
      <c r="P67" s="90">
        <f t="shared" si="4"/>
        <v>1339</v>
      </c>
      <c r="Q67" s="89"/>
      <c r="R67" s="89">
        <v>3253</v>
      </c>
      <c r="S67" s="89">
        <v>1546</v>
      </c>
      <c r="T67" s="90">
        <f t="shared" si="5"/>
        <v>1707</v>
      </c>
      <c r="U67" s="89"/>
      <c r="V67" s="89">
        <v>2897</v>
      </c>
      <c r="W67" s="89">
        <v>1366</v>
      </c>
      <c r="X67" s="90">
        <f t="shared" si="6"/>
        <v>1531</v>
      </c>
      <c r="Y67" s="89"/>
      <c r="Z67" s="89">
        <v>835</v>
      </c>
      <c r="AA67" s="89">
        <v>353</v>
      </c>
      <c r="AB67" s="90">
        <f t="shared" si="7"/>
        <v>482</v>
      </c>
    </row>
    <row r="68" spans="1:28" s="1" customFormat="1" x14ac:dyDescent="0.2">
      <c r="A68" s="19" t="s">
        <v>54</v>
      </c>
      <c r="B68" s="89">
        <f t="shared" si="0"/>
        <v>8432</v>
      </c>
      <c r="C68" s="89">
        <f t="shared" si="0"/>
        <v>4015</v>
      </c>
      <c r="D68" s="89">
        <f t="shared" si="1"/>
        <v>4417</v>
      </c>
      <c r="E68" s="89"/>
      <c r="F68" s="89">
        <v>1481</v>
      </c>
      <c r="G68" s="89">
        <v>756</v>
      </c>
      <c r="H68" s="90">
        <f t="shared" si="2"/>
        <v>725</v>
      </c>
      <c r="I68" s="89"/>
      <c r="J68" s="89">
        <v>1551</v>
      </c>
      <c r="K68" s="89">
        <v>783</v>
      </c>
      <c r="L68" s="90">
        <f t="shared" si="3"/>
        <v>768</v>
      </c>
      <c r="M68" s="89"/>
      <c r="N68" s="89">
        <v>1396</v>
      </c>
      <c r="O68" s="89">
        <v>680</v>
      </c>
      <c r="P68" s="90">
        <f t="shared" si="4"/>
        <v>716</v>
      </c>
      <c r="Q68" s="89"/>
      <c r="R68" s="89">
        <v>1928</v>
      </c>
      <c r="S68" s="89">
        <v>848</v>
      </c>
      <c r="T68" s="90">
        <f t="shared" si="5"/>
        <v>1080</v>
      </c>
      <c r="U68" s="89"/>
      <c r="V68" s="89">
        <v>1501</v>
      </c>
      <c r="W68" s="89">
        <v>680</v>
      </c>
      <c r="X68" s="90">
        <f t="shared" si="6"/>
        <v>821</v>
      </c>
      <c r="Y68" s="89"/>
      <c r="Z68" s="89">
        <v>575</v>
      </c>
      <c r="AA68" s="89">
        <v>268</v>
      </c>
      <c r="AB68" s="90">
        <f t="shared" si="7"/>
        <v>307</v>
      </c>
    </row>
    <row r="69" spans="1:28" s="1" customFormat="1" x14ac:dyDescent="0.2">
      <c r="A69" s="19" t="s">
        <v>43</v>
      </c>
      <c r="B69" s="89">
        <f t="shared" si="0"/>
        <v>8306</v>
      </c>
      <c r="C69" s="89">
        <f t="shared" si="0"/>
        <v>4057</v>
      </c>
      <c r="D69" s="89">
        <f t="shared" si="1"/>
        <v>4249</v>
      </c>
      <c r="E69" s="89"/>
      <c r="F69" s="89">
        <v>1496</v>
      </c>
      <c r="G69" s="89">
        <v>740</v>
      </c>
      <c r="H69" s="90">
        <f t="shared" si="2"/>
        <v>756</v>
      </c>
      <c r="I69" s="89"/>
      <c r="J69" s="89">
        <v>1532</v>
      </c>
      <c r="K69" s="89">
        <v>798</v>
      </c>
      <c r="L69" s="90">
        <f t="shared" si="3"/>
        <v>734</v>
      </c>
      <c r="M69" s="89"/>
      <c r="N69" s="89">
        <v>1449</v>
      </c>
      <c r="O69" s="89">
        <v>744</v>
      </c>
      <c r="P69" s="90">
        <f t="shared" si="4"/>
        <v>705</v>
      </c>
      <c r="Q69" s="89"/>
      <c r="R69" s="89">
        <v>1869</v>
      </c>
      <c r="S69" s="89">
        <v>896</v>
      </c>
      <c r="T69" s="90">
        <f t="shared" si="5"/>
        <v>973</v>
      </c>
      <c r="U69" s="89"/>
      <c r="V69" s="89">
        <v>1603</v>
      </c>
      <c r="W69" s="89">
        <v>724</v>
      </c>
      <c r="X69" s="90">
        <f t="shared" si="6"/>
        <v>879</v>
      </c>
      <c r="Y69" s="89"/>
      <c r="Z69" s="89">
        <v>357</v>
      </c>
      <c r="AA69" s="89">
        <v>155</v>
      </c>
      <c r="AB69" s="90">
        <f t="shared" si="7"/>
        <v>202</v>
      </c>
    </row>
    <row r="70" spans="1:28" s="1" customFormat="1" x14ac:dyDescent="0.2">
      <c r="A70" s="19" t="s">
        <v>44</v>
      </c>
      <c r="B70" s="89">
        <f t="shared" si="0"/>
        <v>2865</v>
      </c>
      <c r="C70" s="89">
        <f t="shared" si="0"/>
        <v>1385</v>
      </c>
      <c r="D70" s="89">
        <f t="shared" si="1"/>
        <v>1480</v>
      </c>
      <c r="E70" s="89"/>
      <c r="F70" s="89">
        <v>493</v>
      </c>
      <c r="G70" s="89">
        <v>261</v>
      </c>
      <c r="H70" s="90">
        <f t="shared" si="2"/>
        <v>232</v>
      </c>
      <c r="I70" s="89"/>
      <c r="J70" s="89">
        <v>516</v>
      </c>
      <c r="K70" s="89">
        <v>289</v>
      </c>
      <c r="L70" s="90">
        <f t="shared" si="3"/>
        <v>227</v>
      </c>
      <c r="M70" s="89"/>
      <c r="N70" s="89">
        <v>408</v>
      </c>
      <c r="O70" s="89">
        <v>213</v>
      </c>
      <c r="P70" s="90">
        <f t="shared" si="4"/>
        <v>195</v>
      </c>
      <c r="Q70" s="89"/>
      <c r="R70" s="89">
        <v>730</v>
      </c>
      <c r="S70" s="89">
        <v>323</v>
      </c>
      <c r="T70" s="90">
        <f t="shared" si="5"/>
        <v>407</v>
      </c>
      <c r="U70" s="89"/>
      <c r="V70" s="89">
        <v>492</v>
      </c>
      <c r="W70" s="89">
        <v>212</v>
      </c>
      <c r="X70" s="90">
        <f t="shared" si="6"/>
        <v>280</v>
      </c>
      <c r="Y70" s="89"/>
      <c r="Z70" s="89">
        <v>226</v>
      </c>
      <c r="AA70" s="89">
        <v>87</v>
      </c>
      <c r="AB70" s="90">
        <f t="shared" si="7"/>
        <v>139</v>
      </c>
    </row>
    <row r="71" spans="1:28" s="1" customFormat="1" x14ac:dyDescent="0.2">
      <c r="A71" s="19" t="s">
        <v>45</v>
      </c>
      <c r="B71" s="89">
        <f t="shared" si="0"/>
        <v>20132</v>
      </c>
      <c r="C71" s="89">
        <f t="shared" si="0"/>
        <v>9665</v>
      </c>
      <c r="D71" s="89">
        <f t="shared" si="1"/>
        <v>10467</v>
      </c>
      <c r="E71" s="89"/>
      <c r="F71" s="89">
        <v>3921</v>
      </c>
      <c r="G71" s="89">
        <v>2016</v>
      </c>
      <c r="H71" s="90">
        <f t="shared" si="2"/>
        <v>1905</v>
      </c>
      <c r="I71" s="89"/>
      <c r="J71" s="89">
        <v>3907</v>
      </c>
      <c r="K71" s="89">
        <v>1973</v>
      </c>
      <c r="L71" s="90">
        <f t="shared" si="3"/>
        <v>1934</v>
      </c>
      <c r="M71" s="89"/>
      <c r="N71" s="89">
        <v>3571</v>
      </c>
      <c r="O71" s="89">
        <v>1780</v>
      </c>
      <c r="P71" s="90">
        <f t="shared" si="4"/>
        <v>1791</v>
      </c>
      <c r="Q71" s="89"/>
      <c r="R71" s="89">
        <v>4123</v>
      </c>
      <c r="S71" s="89">
        <v>1834</v>
      </c>
      <c r="T71" s="90">
        <f t="shared" si="5"/>
        <v>2289</v>
      </c>
      <c r="U71" s="89"/>
      <c r="V71" s="89">
        <v>3754</v>
      </c>
      <c r="W71" s="89">
        <v>1694</v>
      </c>
      <c r="X71" s="90">
        <f t="shared" si="6"/>
        <v>2060</v>
      </c>
      <c r="Y71" s="89"/>
      <c r="Z71" s="89">
        <v>856</v>
      </c>
      <c r="AA71" s="89">
        <v>368</v>
      </c>
      <c r="AB71" s="90">
        <f t="shared" si="7"/>
        <v>488</v>
      </c>
    </row>
    <row r="72" spans="1:28" s="1" customFormat="1" x14ac:dyDescent="0.2">
      <c r="A72" s="19" t="s">
        <v>46</v>
      </c>
      <c r="B72" s="89">
        <f t="shared" si="0"/>
        <v>17082</v>
      </c>
      <c r="C72" s="89">
        <f t="shared" si="0"/>
        <v>8422</v>
      </c>
      <c r="D72" s="89">
        <f t="shared" si="1"/>
        <v>8660</v>
      </c>
      <c r="E72" s="89"/>
      <c r="F72" s="89">
        <v>3478</v>
      </c>
      <c r="G72" s="89">
        <v>1770</v>
      </c>
      <c r="H72" s="90">
        <f t="shared" si="2"/>
        <v>1708</v>
      </c>
      <c r="I72" s="89"/>
      <c r="J72" s="89">
        <v>3434</v>
      </c>
      <c r="K72" s="89">
        <v>1758</v>
      </c>
      <c r="L72" s="90">
        <f t="shared" si="3"/>
        <v>1676</v>
      </c>
      <c r="M72" s="89"/>
      <c r="N72" s="89">
        <v>2987</v>
      </c>
      <c r="O72" s="89">
        <v>1505</v>
      </c>
      <c r="P72" s="90">
        <f t="shared" si="4"/>
        <v>1482</v>
      </c>
      <c r="Q72" s="89"/>
      <c r="R72" s="89">
        <v>3384</v>
      </c>
      <c r="S72" s="89">
        <v>1600</v>
      </c>
      <c r="T72" s="90">
        <f t="shared" si="5"/>
        <v>1784</v>
      </c>
      <c r="U72" s="89"/>
      <c r="V72" s="89">
        <v>3143</v>
      </c>
      <c r="W72" s="89">
        <v>1476</v>
      </c>
      <c r="X72" s="90">
        <f t="shared" si="6"/>
        <v>1667</v>
      </c>
      <c r="Y72" s="89"/>
      <c r="Z72" s="89">
        <v>656</v>
      </c>
      <c r="AA72" s="89">
        <v>313</v>
      </c>
      <c r="AB72" s="90">
        <f t="shared" si="7"/>
        <v>343</v>
      </c>
    </row>
    <row r="73" spans="1:28" s="1" customFormat="1" ht="13.5" thickBot="1" x14ac:dyDescent="0.25">
      <c r="A73" s="19" t="s">
        <v>47</v>
      </c>
      <c r="B73" s="89">
        <f t="shared" si="0"/>
        <v>3108</v>
      </c>
      <c r="C73" s="89">
        <f t="shared" si="0"/>
        <v>1582</v>
      </c>
      <c r="D73" s="89">
        <f t="shared" si="1"/>
        <v>1526</v>
      </c>
      <c r="E73" s="89"/>
      <c r="F73" s="89">
        <v>660</v>
      </c>
      <c r="G73" s="89">
        <v>316</v>
      </c>
      <c r="H73" s="90">
        <f t="shared" si="2"/>
        <v>344</v>
      </c>
      <c r="I73" s="89"/>
      <c r="J73" s="89">
        <v>706</v>
      </c>
      <c r="K73" s="89">
        <v>368</v>
      </c>
      <c r="L73" s="90">
        <f t="shared" si="3"/>
        <v>338</v>
      </c>
      <c r="M73" s="89"/>
      <c r="N73" s="89">
        <v>586</v>
      </c>
      <c r="O73" s="89">
        <v>297</v>
      </c>
      <c r="P73" s="90">
        <f t="shared" si="4"/>
        <v>289</v>
      </c>
      <c r="Q73" s="89"/>
      <c r="R73" s="89">
        <v>582</v>
      </c>
      <c r="S73" s="89">
        <v>314</v>
      </c>
      <c r="T73" s="90">
        <f t="shared" si="5"/>
        <v>268</v>
      </c>
      <c r="U73" s="89"/>
      <c r="V73" s="89">
        <v>425</v>
      </c>
      <c r="W73" s="89">
        <v>209</v>
      </c>
      <c r="X73" s="90">
        <f t="shared" si="6"/>
        <v>216</v>
      </c>
      <c r="Y73" s="89"/>
      <c r="Z73" s="89">
        <v>149</v>
      </c>
      <c r="AA73" s="89">
        <v>78</v>
      </c>
      <c r="AB73" s="90">
        <f t="shared" si="7"/>
        <v>71</v>
      </c>
    </row>
    <row r="74" spans="1:28" x14ac:dyDescent="0.2">
      <c r="A74" s="134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</row>
  </sheetData>
  <mergeCells count="21">
    <mergeCell ref="A1:AB1"/>
    <mergeCell ref="A2:AB2"/>
    <mergeCell ref="A3:AB3"/>
    <mergeCell ref="A4:AB4"/>
    <mergeCell ref="A5:AB5"/>
    <mergeCell ref="Z42:AB42"/>
    <mergeCell ref="R6:T6"/>
    <mergeCell ref="V6:X6"/>
    <mergeCell ref="Z6:AB6"/>
    <mergeCell ref="A42:A43"/>
    <mergeCell ref="B42:D42"/>
    <mergeCell ref="F42:H42"/>
    <mergeCell ref="J42:L42"/>
    <mergeCell ref="N42:P42"/>
    <mergeCell ref="R42:T42"/>
    <mergeCell ref="V42:X42"/>
    <mergeCell ref="A6:A7"/>
    <mergeCell ref="B6:D6"/>
    <mergeCell ref="F6:H6"/>
    <mergeCell ref="J6:L6"/>
    <mergeCell ref="N6:P6"/>
  </mergeCells>
  <conditionalFormatting sqref="B45:D73">
    <cfRule type="cellIs" dxfId="130" priority="32" operator="equal">
      <formula>0</formula>
    </cfRule>
  </conditionalFormatting>
  <conditionalFormatting sqref="B9:AB37">
    <cfRule type="cellIs" dxfId="129" priority="44" operator="equal">
      <formula>0</formula>
    </cfRule>
  </conditionalFormatting>
  <conditionalFormatting sqref="E47:K47 M47:O58 U47:W58 Y47:AA58 E48:G58 I48:K58 H48:H73">
    <cfRule type="cellIs" dxfId="128" priority="40" operator="equal">
      <formula>0</formula>
    </cfRule>
  </conditionalFormatting>
  <conditionalFormatting sqref="E45:P46">
    <cfRule type="cellIs" dxfId="127" priority="29" operator="equal">
      <formula>0</formula>
    </cfRule>
  </conditionalFormatting>
  <conditionalFormatting sqref="L47:L73">
    <cfRule type="cellIs" dxfId="126" priority="23" operator="equal">
      <formula>0</formula>
    </cfRule>
  </conditionalFormatting>
  <conditionalFormatting sqref="P47:P73">
    <cfRule type="cellIs" dxfId="125" priority="22" operator="equal">
      <formula>0</formula>
    </cfRule>
  </conditionalFormatting>
  <conditionalFormatting sqref="Q45:Q53">
    <cfRule type="cellIs" dxfId="124" priority="37" operator="equal">
      <formula>0</formula>
    </cfRule>
  </conditionalFormatting>
  <conditionalFormatting sqref="Q53:S58">
    <cfRule type="cellIs" dxfId="123" priority="35" operator="equal">
      <formula>0</formula>
    </cfRule>
  </conditionalFormatting>
  <conditionalFormatting sqref="R47:S52">
    <cfRule type="cellIs" dxfId="122" priority="34" operator="equal">
      <formula>0</formula>
    </cfRule>
  </conditionalFormatting>
  <conditionalFormatting sqref="R45:AB46">
    <cfRule type="cellIs" dxfId="121" priority="26" operator="equal">
      <formula>0</formula>
    </cfRule>
  </conditionalFormatting>
  <conditionalFormatting sqref="T47:T73">
    <cfRule type="cellIs" dxfId="120" priority="21" operator="equal">
      <formula>0</formula>
    </cfRule>
  </conditionalFormatting>
  <conditionalFormatting sqref="X47:X73">
    <cfRule type="cellIs" dxfId="119" priority="20" operator="equal">
      <formula>0</formula>
    </cfRule>
  </conditionalFormatting>
  <conditionalFormatting sqref="AB47:AB73">
    <cfRule type="cellIs" dxfId="118" priority="19" operator="equal">
      <formula>0</formula>
    </cfRule>
  </conditionalFormatting>
  <hyperlinks>
    <hyperlink ref="AC2" location="Contenido!A1" display="Contenido" xr:uid="{00000000-0004-0000-1D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 tint="-0.499984740745262"/>
  </sheetPr>
  <dimension ref="A2:I25"/>
  <sheetViews>
    <sheetView showGridLines="0" zoomScaleNormal="100" workbookViewId="0">
      <selection activeCell="I2" sqref="I2"/>
    </sheetView>
  </sheetViews>
  <sheetFormatPr baseColWidth="10" defaultRowHeight="12.75" x14ac:dyDescent="0.2"/>
  <cols>
    <col min="1" max="16384" width="11" style="54"/>
  </cols>
  <sheetData>
    <row r="2" spans="1:9" ht="15" x14ac:dyDescent="0.25">
      <c r="I2" s="102" t="s">
        <v>124</v>
      </c>
    </row>
    <row r="7" spans="1:9" ht="12.75" customHeight="1" x14ac:dyDescent="0.2">
      <c r="A7" s="161" t="s">
        <v>126</v>
      </c>
      <c r="B7" s="161"/>
      <c r="C7" s="161"/>
      <c r="D7" s="161"/>
      <c r="E7" s="161"/>
      <c r="F7" s="161"/>
      <c r="G7" s="161"/>
      <c r="H7" s="161"/>
    </row>
    <row r="8" spans="1:9" ht="12.75" customHeight="1" x14ac:dyDescent="0.2">
      <c r="A8" s="161"/>
      <c r="B8" s="161"/>
      <c r="C8" s="161"/>
      <c r="D8" s="161"/>
      <c r="E8" s="161"/>
      <c r="F8" s="161"/>
      <c r="G8" s="161"/>
      <c r="H8" s="161"/>
    </row>
    <row r="9" spans="1:9" ht="12.75" customHeight="1" x14ac:dyDescent="0.2">
      <c r="A9" s="161"/>
      <c r="B9" s="161"/>
      <c r="C9" s="161"/>
      <c r="D9" s="161"/>
      <c r="E9" s="161"/>
      <c r="F9" s="161"/>
      <c r="G9" s="161"/>
      <c r="H9" s="161"/>
    </row>
    <row r="10" spans="1:9" ht="12.75" customHeight="1" x14ac:dyDescent="0.2">
      <c r="A10" s="161"/>
      <c r="B10" s="161"/>
      <c r="C10" s="161"/>
      <c r="D10" s="161"/>
      <c r="E10" s="161"/>
      <c r="F10" s="161"/>
      <c r="G10" s="161"/>
      <c r="H10" s="161"/>
    </row>
    <row r="11" spans="1:9" ht="12.75" customHeight="1" x14ac:dyDescent="0.2">
      <c r="A11" s="161"/>
      <c r="B11" s="161"/>
      <c r="C11" s="161"/>
      <c r="D11" s="161"/>
      <c r="E11" s="161"/>
      <c r="F11" s="161"/>
      <c r="G11" s="161"/>
      <c r="H11" s="161"/>
    </row>
    <row r="12" spans="1:9" ht="12.75" customHeight="1" x14ac:dyDescent="0.2">
      <c r="A12" s="161"/>
      <c r="B12" s="161"/>
      <c r="C12" s="161"/>
      <c r="D12" s="161"/>
      <c r="E12" s="161"/>
      <c r="F12" s="161"/>
      <c r="G12" s="161"/>
      <c r="H12" s="161"/>
    </row>
    <row r="13" spans="1:9" ht="12.75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9" ht="12.75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9" ht="12.75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9" ht="12.75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2.75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2.75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ht="12.75" customHeight="1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ht="12.75" customHeight="1" x14ac:dyDescent="0.2">
      <c r="A20" s="161"/>
      <c r="B20" s="161"/>
      <c r="C20" s="161"/>
      <c r="D20" s="161"/>
      <c r="E20" s="161"/>
      <c r="F20" s="161"/>
      <c r="G20" s="161"/>
      <c r="H20" s="161"/>
    </row>
    <row r="21" spans="1:8" ht="12.75" customHeight="1" x14ac:dyDescent="0.2">
      <c r="A21" s="161"/>
      <c r="B21" s="161"/>
      <c r="C21" s="161"/>
      <c r="D21" s="161"/>
      <c r="E21" s="161"/>
      <c r="F21" s="161"/>
      <c r="G21" s="161"/>
      <c r="H21" s="161"/>
    </row>
    <row r="22" spans="1:8" ht="12.75" customHeight="1" x14ac:dyDescent="0.2">
      <c r="A22" s="161"/>
      <c r="B22" s="161"/>
      <c r="C22" s="161"/>
      <c r="D22" s="161"/>
      <c r="E22" s="161"/>
      <c r="F22" s="161"/>
      <c r="G22" s="161"/>
      <c r="H22" s="161"/>
    </row>
    <row r="23" spans="1:8" ht="12.75" customHeight="1" x14ac:dyDescent="0.2">
      <c r="A23" s="161"/>
      <c r="B23" s="161"/>
      <c r="C23" s="161"/>
      <c r="D23" s="161"/>
      <c r="E23" s="161"/>
      <c r="F23" s="161"/>
      <c r="G23" s="161"/>
      <c r="H23" s="161"/>
    </row>
    <row r="24" spans="1:8" x14ac:dyDescent="0.2">
      <c r="A24" s="161"/>
      <c r="B24" s="161"/>
      <c r="C24" s="161"/>
      <c r="D24" s="161"/>
      <c r="E24" s="161"/>
      <c r="F24" s="161"/>
      <c r="G24" s="161"/>
      <c r="H24" s="161"/>
    </row>
    <row r="25" spans="1:8" x14ac:dyDescent="0.2">
      <c r="A25" s="161"/>
      <c r="B25" s="161"/>
      <c r="C25" s="161"/>
      <c r="D25" s="161"/>
      <c r="E25" s="161"/>
      <c r="F25" s="161"/>
      <c r="G25" s="161"/>
      <c r="H25" s="161"/>
    </row>
  </sheetData>
  <mergeCells count="1">
    <mergeCell ref="A7:H25"/>
  </mergeCells>
  <hyperlinks>
    <hyperlink ref="I2" location="Contenido!A1" display="Contenido" xr:uid="{00000000-0004-0000-1E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 tint="0.59999389629810485"/>
    <pageSetUpPr fitToPage="1"/>
  </sheetPr>
  <dimension ref="A1:AF62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45" customWidth="1"/>
    <col min="2" max="4" width="6.125" style="82" bestFit="1" customWidth="1"/>
    <col min="5" max="5" width="1.25" style="82" customWidth="1"/>
    <col min="6" max="8" width="5.375" style="82" customWidth="1"/>
    <col min="9" max="9" width="1.25" style="82" customWidth="1"/>
    <col min="10" max="12" width="5.375" style="82" customWidth="1"/>
    <col min="13" max="13" width="1.25" style="82" customWidth="1"/>
    <col min="14" max="16" width="5.375" style="82" customWidth="1"/>
    <col min="17" max="17" width="1.25" style="82" customWidth="1"/>
    <col min="18" max="20" width="5.375" style="82" customWidth="1"/>
    <col min="21" max="21" width="1.25" style="82" customWidth="1"/>
    <col min="22" max="24" width="5.375" style="82" customWidth="1"/>
    <col min="25" max="25" width="1.25" style="82" customWidth="1"/>
    <col min="26" max="28" width="5.375" style="82" customWidth="1"/>
    <col min="29" max="29" width="9.5" style="1" customWidth="1"/>
    <col min="30" max="16384" width="11" style="43"/>
  </cols>
  <sheetData>
    <row r="1" spans="1:29" ht="15" customHeight="1" x14ac:dyDescent="0.25">
      <c r="A1" s="174" t="s">
        <v>191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</row>
    <row r="2" spans="1:29" ht="15" customHeight="1" x14ac:dyDescent="0.25">
      <c r="A2" s="175" t="s">
        <v>192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02" t="s">
        <v>124</v>
      </c>
    </row>
    <row r="3" spans="1:29" ht="15" x14ac:dyDescent="0.25">
      <c r="A3" s="175" t="s">
        <v>98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</row>
    <row r="4" spans="1:29" ht="15" x14ac:dyDescent="0.25">
      <c r="A4" s="174" t="s">
        <v>80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spans="1:29" s="75" customFormat="1" ht="17.25" customHeight="1" x14ac:dyDescent="0.15">
      <c r="A5" s="176" t="s">
        <v>97</v>
      </c>
      <c r="B5" s="173" t="s">
        <v>0</v>
      </c>
      <c r="C5" s="173"/>
      <c r="D5" s="173"/>
      <c r="E5" s="124"/>
      <c r="F5" s="173" t="s">
        <v>118</v>
      </c>
      <c r="G5" s="173"/>
      <c r="H5" s="173"/>
      <c r="I5" s="124"/>
      <c r="J5" s="173" t="s">
        <v>119</v>
      </c>
      <c r="K5" s="173"/>
      <c r="L5" s="173"/>
      <c r="M5" s="124"/>
      <c r="N5" s="173" t="s">
        <v>120</v>
      </c>
      <c r="O5" s="173"/>
      <c r="P5" s="173"/>
      <c r="Q5" s="124"/>
      <c r="R5" s="173" t="s">
        <v>121</v>
      </c>
      <c r="S5" s="173"/>
      <c r="T5" s="173"/>
      <c r="U5" s="124"/>
      <c r="V5" s="173" t="s">
        <v>122</v>
      </c>
      <c r="W5" s="173"/>
      <c r="X5" s="173"/>
      <c r="Y5" s="124"/>
      <c r="Z5" s="173" t="s">
        <v>123</v>
      </c>
      <c r="AA5" s="173"/>
      <c r="AB5" s="173"/>
      <c r="AC5" s="35"/>
    </row>
    <row r="6" spans="1:29" s="75" customFormat="1" ht="27.75" customHeight="1" x14ac:dyDescent="0.15">
      <c r="A6" s="176"/>
      <c r="B6" s="125" t="s">
        <v>0</v>
      </c>
      <c r="C6" s="125" t="s">
        <v>9</v>
      </c>
      <c r="D6" s="125" t="s">
        <v>10</v>
      </c>
      <c r="E6" s="126"/>
      <c r="F6" s="125" t="s">
        <v>0</v>
      </c>
      <c r="G6" s="125" t="s">
        <v>9</v>
      </c>
      <c r="H6" s="125" t="s">
        <v>10</v>
      </c>
      <c r="I6" s="125"/>
      <c r="J6" s="125" t="s">
        <v>0</v>
      </c>
      <c r="K6" s="125" t="s">
        <v>9</v>
      </c>
      <c r="L6" s="125" t="s">
        <v>10</v>
      </c>
      <c r="M6" s="126"/>
      <c r="N6" s="125" t="s">
        <v>0</v>
      </c>
      <c r="O6" s="125" t="s">
        <v>9</v>
      </c>
      <c r="P6" s="125" t="s">
        <v>10</v>
      </c>
      <c r="Q6" s="126"/>
      <c r="R6" s="125" t="s">
        <v>0</v>
      </c>
      <c r="S6" s="125" t="s">
        <v>9</v>
      </c>
      <c r="T6" s="125" t="s">
        <v>10</v>
      </c>
      <c r="U6" s="126"/>
      <c r="V6" s="125" t="s">
        <v>0</v>
      </c>
      <c r="W6" s="125" t="s">
        <v>9</v>
      </c>
      <c r="X6" s="125" t="s">
        <v>10</v>
      </c>
      <c r="Y6" s="126"/>
      <c r="Z6" s="125" t="s">
        <v>0</v>
      </c>
      <c r="AA6" s="125" t="s">
        <v>9</v>
      </c>
      <c r="AB6" s="125" t="s">
        <v>10</v>
      </c>
      <c r="AC6" s="35"/>
    </row>
    <row r="7" spans="1:29" s="46" customFormat="1" x14ac:dyDescent="0.2">
      <c r="A7" s="4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1"/>
    </row>
    <row r="8" spans="1:29" s="46" customFormat="1" x14ac:dyDescent="0.2">
      <c r="A8" s="177" t="s">
        <v>101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"/>
    </row>
    <row r="9" spans="1:29" s="94" customFormat="1" x14ac:dyDescent="0.2">
      <c r="A9" s="47" t="s">
        <v>0</v>
      </c>
      <c r="B9" s="93">
        <f>SUM(B10:B12)</f>
        <v>708</v>
      </c>
      <c r="C9" s="93">
        <f t="shared" ref="C9:D9" si="0">SUM(C10:C12)</f>
        <v>581</v>
      </c>
      <c r="D9" s="93">
        <f t="shared" si="0"/>
        <v>127</v>
      </c>
      <c r="E9" s="93"/>
      <c r="F9" s="93">
        <f>SUM(F10:F12)</f>
        <v>362</v>
      </c>
      <c r="G9" s="93">
        <f t="shared" ref="G9:H9" si="1">SUM(G10:G12)</f>
        <v>256</v>
      </c>
      <c r="H9" s="93">
        <f t="shared" si="1"/>
        <v>106</v>
      </c>
      <c r="I9" s="93"/>
      <c r="J9" s="93">
        <f t="shared" ref="J9:L9" si="2">SUM(J10:J12)</f>
        <v>238</v>
      </c>
      <c r="K9" s="93">
        <f t="shared" si="2"/>
        <v>144</v>
      </c>
      <c r="L9" s="93">
        <f t="shared" si="2"/>
        <v>94</v>
      </c>
      <c r="M9" s="93"/>
      <c r="N9" s="93">
        <f t="shared" ref="N9:P9" si="3">SUM(N10:N12)</f>
        <v>102</v>
      </c>
      <c r="O9" s="93">
        <f t="shared" si="3"/>
        <v>64</v>
      </c>
      <c r="P9" s="93">
        <f t="shared" si="3"/>
        <v>38</v>
      </c>
      <c r="Q9" s="93"/>
      <c r="R9" s="93">
        <f t="shared" ref="R9:T9" si="4">SUM(R10:R12)</f>
        <v>318</v>
      </c>
      <c r="S9" s="93">
        <f t="shared" si="4"/>
        <v>273</v>
      </c>
      <c r="T9" s="93">
        <f t="shared" si="4"/>
        <v>45</v>
      </c>
      <c r="U9" s="93"/>
      <c r="V9" s="93">
        <f t="shared" ref="V9:X9" si="5">SUM(V10:V12)</f>
        <v>-313</v>
      </c>
      <c r="W9" s="93">
        <f t="shared" si="5"/>
        <v>-160</v>
      </c>
      <c r="X9" s="93">
        <f t="shared" si="5"/>
        <v>-153</v>
      </c>
      <c r="Y9" s="93"/>
      <c r="Z9" s="93">
        <f t="shared" ref="Z9:AA9" si="6">SUM(Z10:Z12)</f>
        <v>1</v>
      </c>
      <c r="AA9" s="93">
        <f t="shared" si="6"/>
        <v>4</v>
      </c>
      <c r="AB9" s="93">
        <f>SUM(AB10:AB12)</f>
        <v>-3</v>
      </c>
      <c r="AC9" s="44"/>
    </row>
    <row r="10" spans="1:29" x14ac:dyDescent="0.2">
      <c r="A10" s="49" t="s">
        <v>1</v>
      </c>
      <c r="B10" s="82">
        <f>+F10+J10+N10+R10+V10+Z10</f>
        <v>1022</v>
      </c>
      <c r="C10" s="82">
        <f>+G10+K10+O10+S10+W10+AA10</f>
        <v>702</v>
      </c>
      <c r="D10" s="82">
        <f>+B10-C10</f>
        <v>320</v>
      </c>
      <c r="E10" s="81"/>
      <c r="F10" s="81">
        <f>+F15+F20</f>
        <v>326</v>
      </c>
      <c r="G10" s="81">
        <f t="shared" ref="G10" si="7">+G15+G20</f>
        <v>216</v>
      </c>
      <c r="H10" s="81">
        <f>+F10-G10</f>
        <v>110</v>
      </c>
      <c r="I10" s="81"/>
      <c r="J10" s="81">
        <f>+J15+J20</f>
        <v>235</v>
      </c>
      <c r="K10" s="81">
        <f t="shared" ref="K10:L10" si="8">+K15+K20</f>
        <v>137</v>
      </c>
      <c r="L10" s="81">
        <f t="shared" si="8"/>
        <v>98</v>
      </c>
      <c r="M10" s="81"/>
      <c r="N10" s="81">
        <f>+N15+N20</f>
        <v>93</v>
      </c>
      <c r="O10" s="81">
        <f t="shared" ref="O10:P10" si="9">+O15+O20</f>
        <v>65</v>
      </c>
      <c r="P10" s="81">
        <f t="shared" si="9"/>
        <v>28</v>
      </c>
      <c r="Q10" s="81"/>
      <c r="R10" s="81">
        <f>+R15+R20</f>
        <v>459</v>
      </c>
      <c r="S10" s="81">
        <f t="shared" ref="S10:T10" si="10">+S15+S20</f>
        <v>343</v>
      </c>
      <c r="T10" s="81">
        <f t="shared" si="10"/>
        <v>116</v>
      </c>
      <c r="U10" s="81"/>
      <c r="V10" s="81">
        <f>+V15+V20</f>
        <v>-143</v>
      </c>
      <c r="W10" s="81">
        <f t="shared" ref="W10:X10" si="11">+W15+W20</f>
        <v>-85</v>
      </c>
      <c r="X10" s="81">
        <f t="shared" si="11"/>
        <v>-58</v>
      </c>
      <c r="Y10" s="81"/>
      <c r="Z10" s="81">
        <f>+Z15+Z20</f>
        <v>52</v>
      </c>
      <c r="AA10" s="81">
        <f t="shared" ref="AA10:AB10" si="12">+AA15+AA20</f>
        <v>26</v>
      </c>
      <c r="AB10" s="81">
        <f t="shared" si="12"/>
        <v>26</v>
      </c>
    </row>
    <row r="11" spans="1:29" x14ac:dyDescent="0.2">
      <c r="A11" s="49" t="s">
        <v>2</v>
      </c>
      <c r="B11" s="82">
        <f t="shared" ref="B11:C12" si="13">+F11+J11+N11+R11+V11+Z11</f>
        <v>-422</v>
      </c>
      <c r="C11" s="82">
        <f t="shared" si="13"/>
        <v>-185</v>
      </c>
      <c r="D11" s="82">
        <f t="shared" ref="D11:D12" si="14">+B11-C11</f>
        <v>-237</v>
      </c>
      <c r="E11" s="81"/>
      <c r="F11" s="81">
        <f t="shared" ref="F11:G11" si="15">+F16+F21</f>
        <v>-2</v>
      </c>
      <c r="G11" s="81">
        <f t="shared" si="15"/>
        <v>11</v>
      </c>
      <c r="H11" s="81">
        <f t="shared" ref="H11:H12" si="16">+F11-G11</f>
        <v>-13</v>
      </c>
      <c r="I11" s="81"/>
      <c r="J11" s="81">
        <f t="shared" ref="J11:AB11" si="17">+J16+J21</f>
        <v>-32</v>
      </c>
      <c r="K11" s="81">
        <f t="shared" si="17"/>
        <v>-15</v>
      </c>
      <c r="L11" s="81">
        <f t="shared" si="17"/>
        <v>-17</v>
      </c>
      <c r="M11" s="81"/>
      <c r="N11" s="81">
        <f t="shared" si="17"/>
        <v>-1</v>
      </c>
      <c r="O11" s="81">
        <f t="shared" si="17"/>
        <v>-1</v>
      </c>
      <c r="P11" s="81">
        <f t="shared" si="17"/>
        <v>0</v>
      </c>
      <c r="Q11" s="81"/>
      <c r="R11" s="81">
        <f t="shared" ref="R11:T11" si="18">+R16+R21</f>
        <v>-156</v>
      </c>
      <c r="S11" s="81">
        <f t="shared" si="18"/>
        <v>-77</v>
      </c>
      <c r="T11" s="81">
        <f t="shared" si="18"/>
        <v>-79</v>
      </c>
      <c r="U11" s="81"/>
      <c r="V11" s="81">
        <f t="shared" si="17"/>
        <v>-180</v>
      </c>
      <c r="W11" s="81">
        <f t="shared" si="17"/>
        <v>-81</v>
      </c>
      <c r="X11" s="81">
        <f t="shared" si="17"/>
        <v>-99</v>
      </c>
      <c r="Y11" s="81"/>
      <c r="Z11" s="81">
        <f t="shared" si="17"/>
        <v>-51</v>
      </c>
      <c r="AA11" s="81">
        <f t="shared" si="17"/>
        <v>-22</v>
      </c>
      <c r="AB11" s="81">
        <f t="shared" si="17"/>
        <v>-29</v>
      </c>
    </row>
    <row r="12" spans="1:29" x14ac:dyDescent="0.2">
      <c r="A12" s="49" t="s">
        <v>81</v>
      </c>
      <c r="B12" s="82">
        <f t="shared" si="13"/>
        <v>108</v>
      </c>
      <c r="C12" s="82">
        <f t="shared" si="13"/>
        <v>64</v>
      </c>
      <c r="D12" s="82">
        <f t="shared" si="14"/>
        <v>44</v>
      </c>
      <c r="E12" s="81"/>
      <c r="F12" s="81">
        <f>+F17</f>
        <v>38</v>
      </c>
      <c r="G12" s="81">
        <f t="shared" ref="G12" si="19">+G17</f>
        <v>29</v>
      </c>
      <c r="H12" s="81">
        <f t="shared" si="16"/>
        <v>9</v>
      </c>
      <c r="I12" s="81"/>
      <c r="J12" s="81">
        <f>+J17</f>
        <v>35</v>
      </c>
      <c r="K12" s="81">
        <f t="shared" ref="K12:L12" si="20">+K17</f>
        <v>22</v>
      </c>
      <c r="L12" s="81">
        <f t="shared" si="20"/>
        <v>13</v>
      </c>
      <c r="M12" s="81"/>
      <c r="N12" s="81">
        <f>+N17</f>
        <v>10</v>
      </c>
      <c r="O12" s="81">
        <f t="shared" ref="O12:P12" si="21">+O17</f>
        <v>0</v>
      </c>
      <c r="P12" s="81">
        <f t="shared" si="21"/>
        <v>10</v>
      </c>
      <c r="Q12" s="81"/>
      <c r="R12" s="81">
        <f>+R17</f>
        <v>15</v>
      </c>
      <c r="S12" s="81">
        <f t="shared" ref="S12:T12" si="22">+S17</f>
        <v>7</v>
      </c>
      <c r="T12" s="81">
        <f t="shared" si="22"/>
        <v>8</v>
      </c>
      <c r="U12" s="81"/>
      <c r="V12" s="81">
        <f>+V17</f>
        <v>10</v>
      </c>
      <c r="W12" s="81">
        <f t="shared" ref="W12:X12" si="23">+W17</f>
        <v>6</v>
      </c>
      <c r="X12" s="81">
        <f t="shared" si="23"/>
        <v>4</v>
      </c>
      <c r="Y12" s="81"/>
      <c r="Z12" s="81">
        <f>+Z17</f>
        <v>0</v>
      </c>
      <c r="AA12" s="81">
        <f t="shared" ref="AA12:AB12" si="24">+AA17</f>
        <v>0</v>
      </c>
      <c r="AB12" s="81">
        <f t="shared" si="24"/>
        <v>0</v>
      </c>
    </row>
    <row r="13" spans="1:29" x14ac:dyDescent="0.2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9" s="94" customFormat="1" x14ac:dyDescent="0.2">
      <c r="A14" s="47" t="s">
        <v>83</v>
      </c>
      <c r="B14" s="93">
        <f>SUM(B15:B17)</f>
        <v>299</v>
      </c>
      <c r="C14" s="93">
        <f t="shared" ref="C14:D14" si="25">SUM(C15:C17)</f>
        <v>269</v>
      </c>
      <c r="D14" s="93">
        <f t="shared" si="25"/>
        <v>30</v>
      </c>
      <c r="E14" s="93"/>
      <c r="F14" s="93">
        <f>SUM(F15:F17)</f>
        <v>317</v>
      </c>
      <c r="G14" s="93">
        <f t="shared" ref="G14:H14" si="26">SUM(G15:G17)</f>
        <v>220</v>
      </c>
      <c r="H14" s="93">
        <f t="shared" si="26"/>
        <v>97</v>
      </c>
      <c r="I14" s="93"/>
      <c r="J14" s="93">
        <f>SUM(J15:J17)</f>
        <v>124</v>
      </c>
      <c r="K14" s="93">
        <f t="shared" ref="K14:L14" si="27">SUM(K15:K17)</f>
        <v>80</v>
      </c>
      <c r="L14" s="93">
        <f t="shared" si="27"/>
        <v>44</v>
      </c>
      <c r="M14" s="93"/>
      <c r="N14" s="93">
        <f>SUM(N15:N17)</f>
        <v>-14</v>
      </c>
      <c r="O14" s="93">
        <f t="shared" ref="O14:P14" si="28">SUM(O15:O17)</f>
        <v>-5</v>
      </c>
      <c r="P14" s="93">
        <f t="shared" si="28"/>
        <v>-9</v>
      </c>
      <c r="Q14" s="93"/>
      <c r="R14" s="93">
        <f>SUM(R15:R17)</f>
        <v>122</v>
      </c>
      <c r="S14" s="93">
        <f t="shared" ref="S14:T14" si="29">SUM(S15:S17)</f>
        <v>108</v>
      </c>
      <c r="T14" s="93">
        <f t="shared" si="29"/>
        <v>14</v>
      </c>
      <c r="U14" s="93"/>
      <c r="V14" s="93">
        <f>SUM(V15:V17)</f>
        <v>-250</v>
      </c>
      <c r="W14" s="93">
        <f t="shared" ref="W14:X14" si="30">SUM(W15:W17)</f>
        <v>-137</v>
      </c>
      <c r="X14" s="93">
        <f t="shared" si="30"/>
        <v>-113</v>
      </c>
      <c r="Y14" s="93"/>
      <c r="Z14" s="93">
        <f>SUM(Z15:Z17)</f>
        <v>0</v>
      </c>
      <c r="AA14" s="93">
        <f t="shared" ref="AA14:AB14" si="31">SUM(AA15:AA17)</f>
        <v>3</v>
      </c>
      <c r="AB14" s="93">
        <f t="shared" si="31"/>
        <v>-3</v>
      </c>
      <c r="AC14" s="44"/>
    </row>
    <row r="15" spans="1:29" x14ac:dyDescent="0.2">
      <c r="A15" s="49" t="s">
        <v>1</v>
      </c>
      <c r="B15" s="82">
        <f>+F15+J15+N15+R15+V15+Z15</f>
        <v>577</v>
      </c>
      <c r="C15" s="82">
        <f>+G15+K15+O15+S15+W15+AA15</f>
        <v>365</v>
      </c>
      <c r="D15" s="82">
        <f t="shared" ref="D15:D17" si="32">+B15-C15</f>
        <v>212</v>
      </c>
      <c r="F15" s="82">
        <v>266</v>
      </c>
      <c r="G15" s="82">
        <v>173</v>
      </c>
      <c r="H15" s="81">
        <f>+F15-G15</f>
        <v>93</v>
      </c>
      <c r="J15" s="81">
        <v>115</v>
      </c>
      <c r="K15" s="81">
        <v>67</v>
      </c>
      <c r="L15" s="81">
        <f>+J15-K15</f>
        <v>48</v>
      </c>
      <c r="M15" s="81"/>
      <c r="N15" s="81">
        <v>-29</v>
      </c>
      <c r="O15" s="81">
        <v>-11</v>
      </c>
      <c r="P15" s="81">
        <f>+N15-O15</f>
        <v>-18</v>
      </c>
      <c r="Q15" s="81"/>
      <c r="R15" s="81">
        <v>260</v>
      </c>
      <c r="S15" s="81">
        <v>174</v>
      </c>
      <c r="T15" s="81">
        <f>+R15-S15</f>
        <v>86</v>
      </c>
      <c r="U15" s="81"/>
      <c r="V15" s="81">
        <v>-87</v>
      </c>
      <c r="W15" s="81">
        <v>-64</v>
      </c>
      <c r="X15" s="81">
        <f>+V15-W15</f>
        <v>-23</v>
      </c>
      <c r="Y15" s="81"/>
      <c r="Z15" s="81">
        <v>52</v>
      </c>
      <c r="AA15" s="81">
        <v>26</v>
      </c>
      <c r="AB15" s="81">
        <f>+Z15-AA15</f>
        <v>26</v>
      </c>
    </row>
    <row r="16" spans="1:29" x14ac:dyDescent="0.2">
      <c r="A16" s="49" t="s">
        <v>2</v>
      </c>
      <c r="B16" s="82">
        <f t="shared" ref="B16:C17" si="33">+F16+J16+N16+R16+V16+Z16</f>
        <v>-386</v>
      </c>
      <c r="C16" s="82">
        <f t="shared" si="33"/>
        <v>-160</v>
      </c>
      <c r="D16" s="82">
        <f t="shared" si="32"/>
        <v>-226</v>
      </c>
      <c r="F16" s="82">
        <v>13</v>
      </c>
      <c r="G16" s="82">
        <v>18</v>
      </c>
      <c r="H16" s="81">
        <f t="shared" ref="H16:H17" si="34">+F16-G16</f>
        <v>-5</v>
      </c>
      <c r="J16" s="82">
        <v>-26</v>
      </c>
      <c r="K16" s="82">
        <v>-9</v>
      </c>
      <c r="L16" s="81">
        <f t="shared" ref="L16:L17" si="35">+J16-K16</f>
        <v>-17</v>
      </c>
      <c r="N16" s="82">
        <v>5</v>
      </c>
      <c r="O16" s="82">
        <v>6</v>
      </c>
      <c r="P16" s="81">
        <f t="shared" ref="P16:P17" si="36">+N16-O16</f>
        <v>-1</v>
      </c>
      <c r="R16" s="82">
        <v>-153</v>
      </c>
      <c r="S16" s="82">
        <v>-73</v>
      </c>
      <c r="T16" s="81">
        <f t="shared" ref="T16:T17" si="37">+R16-S16</f>
        <v>-80</v>
      </c>
      <c r="V16" s="82">
        <v>-173</v>
      </c>
      <c r="W16" s="82">
        <v>-79</v>
      </c>
      <c r="X16" s="81">
        <f t="shared" ref="X16:X17" si="38">+V16-W16</f>
        <v>-94</v>
      </c>
      <c r="Z16" s="82">
        <v>-52</v>
      </c>
      <c r="AA16" s="82">
        <v>-23</v>
      </c>
      <c r="AB16" s="81">
        <f t="shared" ref="AB16:AB17" si="39">+Z16-AA16</f>
        <v>-29</v>
      </c>
    </row>
    <row r="17" spans="1:29" x14ac:dyDescent="0.2">
      <c r="A17" s="49" t="s">
        <v>81</v>
      </c>
      <c r="B17" s="82">
        <f t="shared" si="33"/>
        <v>108</v>
      </c>
      <c r="C17" s="82">
        <f t="shared" si="33"/>
        <v>64</v>
      </c>
      <c r="D17" s="82">
        <f t="shared" si="32"/>
        <v>44</v>
      </c>
      <c r="F17" s="82">
        <v>38</v>
      </c>
      <c r="G17" s="82">
        <v>29</v>
      </c>
      <c r="H17" s="81">
        <f t="shared" si="34"/>
        <v>9</v>
      </c>
      <c r="J17" s="82">
        <v>35</v>
      </c>
      <c r="K17" s="82">
        <v>22</v>
      </c>
      <c r="L17" s="81">
        <f t="shared" si="35"/>
        <v>13</v>
      </c>
      <c r="N17" s="82">
        <v>10</v>
      </c>
      <c r="O17" s="82">
        <v>0</v>
      </c>
      <c r="P17" s="81">
        <f t="shared" si="36"/>
        <v>10</v>
      </c>
      <c r="R17" s="82">
        <v>15</v>
      </c>
      <c r="S17" s="82">
        <v>7</v>
      </c>
      <c r="T17" s="81">
        <f t="shared" si="37"/>
        <v>8</v>
      </c>
      <c r="V17" s="82">
        <v>10</v>
      </c>
      <c r="W17" s="82">
        <v>6</v>
      </c>
      <c r="X17" s="81">
        <f t="shared" si="38"/>
        <v>4</v>
      </c>
      <c r="Z17" s="82">
        <v>0</v>
      </c>
      <c r="AA17" s="82">
        <v>0</v>
      </c>
      <c r="AB17" s="81">
        <f t="shared" si="39"/>
        <v>0</v>
      </c>
    </row>
    <row r="19" spans="1:29" s="94" customFormat="1" x14ac:dyDescent="0.2">
      <c r="A19" s="48" t="s">
        <v>82</v>
      </c>
      <c r="B19" s="93">
        <f>SUM(B20:B21)</f>
        <v>409</v>
      </c>
      <c r="C19" s="93">
        <f>SUM(C20:C21)</f>
        <v>312</v>
      </c>
      <c r="D19" s="93">
        <f>SUM(D20:D21)</f>
        <v>97</v>
      </c>
      <c r="E19" s="93"/>
      <c r="F19" s="93">
        <f>SUM(F20:F21)</f>
        <v>45</v>
      </c>
      <c r="G19" s="93">
        <f>SUM(G20:G21)</f>
        <v>36</v>
      </c>
      <c r="H19" s="93">
        <f>SUM(H20:H21)</f>
        <v>9</v>
      </c>
      <c r="I19" s="93"/>
      <c r="J19" s="93">
        <f>SUM(J20:J21)</f>
        <v>114</v>
      </c>
      <c r="K19" s="93">
        <f>SUM(K20:K21)</f>
        <v>64</v>
      </c>
      <c r="L19" s="93">
        <f>SUM(L20:L21)</f>
        <v>50</v>
      </c>
      <c r="M19" s="93"/>
      <c r="N19" s="93">
        <f>SUM(N20:N21)</f>
        <v>116</v>
      </c>
      <c r="O19" s="93">
        <f>SUM(O20:O21)</f>
        <v>69</v>
      </c>
      <c r="P19" s="93">
        <f>SUM(P20:P21)</f>
        <v>47</v>
      </c>
      <c r="Q19" s="93"/>
      <c r="R19" s="93">
        <f>SUM(R20:R21)</f>
        <v>196</v>
      </c>
      <c r="S19" s="93">
        <f>SUM(S20:S21)</f>
        <v>165</v>
      </c>
      <c r="T19" s="93">
        <f>SUM(T20:T21)</f>
        <v>31</v>
      </c>
      <c r="U19" s="93"/>
      <c r="V19" s="93">
        <f>SUM(V20:V21)</f>
        <v>-63</v>
      </c>
      <c r="W19" s="93">
        <f>SUM(W20:W21)</f>
        <v>-23</v>
      </c>
      <c r="X19" s="93">
        <f>SUM(X20:X21)</f>
        <v>-40</v>
      </c>
      <c r="Y19" s="93"/>
      <c r="Z19" s="93">
        <f>SUM(Z20:Z21)</f>
        <v>1</v>
      </c>
      <c r="AA19" s="93">
        <f>SUM(AA20:AA21)</f>
        <v>1</v>
      </c>
      <c r="AB19" s="93">
        <f>SUM(AB20:AB21)</f>
        <v>0</v>
      </c>
      <c r="AC19" s="44"/>
    </row>
    <row r="20" spans="1:29" x14ac:dyDescent="0.2">
      <c r="A20" s="49" t="s">
        <v>1</v>
      </c>
      <c r="B20" s="82">
        <f>+F20+J20+N20+R20+V20+Z20</f>
        <v>445</v>
      </c>
      <c r="C20" s="82">
        <f>+G20+K20+O20+S20+W20+AA20</f>
        <v>337</v>
      </c>
      <c r="D20" s="82">
        <f t="shared" ref="D20:D21" si="40">+B20-C20</f>
        <v>108</v>
      </c>
      <c r="F20" s="82">
        <v>60</v>
      </c>
      <c r="G20" s="82">
        <v>43</v>
      </c>
      <c r="H20" s="81">
        <f>+F20-G20</f>
        <v>17</v>
      </c>
      <c r="J20" s="82">
        <v>120</v>
      </c>
      <c r="K20" s="82">
        <v>70</v>
      </c>
      <c r="L20" s="81">
        <f>+J20-K20</f>
        <v>50</v>
      </c>
      <c r="N20" s="82">
        <v>122</v>
      </c>
      <c r="O20" s="82">
        <v>76</v>
      </c>
      <c r="P20" s="81">
        <f>+N20-O20</f>
        <v>46</v>
      </c>
      <c r="R20" s="82">
        <v>199</v>
      </c>
      <c r="S20" s="82">
        <v>169</v>
      </c>
      <c r="T20" s="81">
        <f>+R20-S20</f>
        <v>30</v>
      </c>
      <c r="V20" s="82">
        <v>-56</v>
      </c>
      <c r="W20" s="82">
        <v>-21</v>
      </c>
      <c r="X20" s="81">
        <f>+V20-W20</f>
        <v>-35</v>
      </c>
      <c r="Z20" s="82">
        <v>0</v>
      </c>
      <c r="AA20" s="82">
        <v>0</v>
      </c>
      <c r="AB20" s="81">
        <f>+Z20-AA20</f>
        <v>0</v>
      </c>
    </row>
    <row r="21" spans="1:29" x14ac:dyDescent="0.2">
      <c r="A21" s="49" t="s">
        <v>2</v>
      </c>
      <c r="B21" s="82">
        <f t="shared" ref="B21:C21" si="41">+F21+J21+N21+R21+V21+Z21</f>
        <v>-36</v>
      </c>
      <c r="C21" s="82">
        <f t="shared" si="41"/>
        <v>-25</v>
      </c>
      <c r="D21" s="82">
        <f t="shared" si="40"/>
        <v>-11</v>
      </c>
      <c r="F21" s="82">
        <v>-15</v>
      </c>
      <c r="G21" s="82">
        <v>-7</v>
      </c>
      <c r="H21" s="81">
        <f t="shared" ref="H21" si="42">+F21-G21</f>
        <v>-8</v>
      </c>
      <c r="J21" s="82">
        <v>-6</v>
      </c>
      <c r="K21" s="82">
        <v>-6</v>
      </c>
      <c r="L21" s="81">
        <f t="shared" ref="L21" si="43">+J21-K21</f>
        <v>0</v>
      </c>
      <c r="N21" s="82">
        <v>-6</v>
      </c>
      <c r="O21" s="82">
        <v>-7</v>
      </c>
      <c r="P21" s="81">
        <f t="shared" ref="P21" si="44">+N21-O21</f>
        <v>1</v>
      </c>
      <c r="R21" s="82">
        <v>-3</v>
      </c>
      <c r="S21" s="82">
        <v>-4</v>
      </c>
      <c r="T21" s="81">
        <f t="shared" ref="T21" si="45">+R21-S21</f>
        <v>1</v>
      </c>
      <c r="V21" s="82">
        <v>-7</v>
      </c>
      <c r="W21" s="82">
        <v>-2</v>
      </c>
      <c r="X21" s="81">
        <f t="shared" ref="X21" si="46">+V21-W21</f>
        <v>-5</v>
      </c>
      <c r="Z21" s="82">
        <v>1</v>
      </c>
      <c r="AA21" s="82">
        <v>1</v>
      </c>
      <c r="AB21" s="81">
        <f t="shared" ref="AB21" si="47">+Z21-AA21</f>
        <v>0</v>
      </c>
    </row>
    <row r="22" spans="1:29" ht="15" customHeight="1" x14ac:dyDescent="0.2">
      <c r="A22" s="43"/>
    </row>
    <row r="23" spans="1:29" s="46" customFormat="1" ht="15" x14ac:dyDescent="0.2">
      <c r="A23" s="177" t="s">
        <v>178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"/>
    </row>
    <row r="24" spans="1:29" s="94" customFormat="1" x14ac:dyDescent="0.2">
      <c r="A24" s="47" t="s">
        <v>0</v>
      </c>
      <c r="B24" s="116">
        <f t="shared" ref="B24:D27" si="48">+B9/B49*100</f>
        <v>0.28457621055424032</v>
      </c>
      <c r="C24" s="116">
        <f t="shared" si="48"/>
        <v>0.4628412558054314</v>
      </c>
      <c r="D24" s="116">
        <f t="shared" si="48"/>
        <v>0.10303256478071102</v>
      </c>
      <c r="E24" s="93"/>
      <c r="F24" s="116">
        <f t="shared" ref="F24:H27" si="49">+F9/F49*100</f>
        <v>0.651629974978849</v>
      </c>
      <c r="G24" s="116">
        <f t="shared" si="49"/>
        <v>0.91129147088138984</v>
      </c>
      <c r="H24" s="116">
        <f t="shared" si="49"/>
        <v>0.38600196642511198</v>
      </c>
      <c r="I24" s="93"/>
      <c r="J24" s="116">
        <f t="shared" ref="J24:L27" si="50">+J9/J49*100</f>
        <v>0.43184003774064195</v>
      </c>
      <c r="K24" s="116">
        <f t="shared" si="50"/>
        <v>0.50922978994271162</v>
      </c>
      <c r="L24" s="116">
        <f t="shared" si="50"/>
        <v>0.35028880193776785</v>
      </c>
      <c r="M24" s="93"/>
      <c r="N24" s="116">
        <f t="shared" ref="N24:P27" si="51">+N9/N49*100</f>
        <v>0.20389397513293087</v>
      </c>
      <c r="O24" s="116">
        <f t="shared" si="51"/>
        <v>0.25464528707277284</v>
      </c>
      <c r="P24" s="116">
        <f t="shared" si="51"/>
        <v>0.15265335636524324</v>
      </c>
      <c r="Q24" s="93"/>
      <c r="R24" s="116">
        <f t="shared" ref="R24:T27" si="52">+R9/R49*100</f>
        <v>0.72713968856469946</v>
      </c>
      <c r="S24" s="116">
        <f t="shared" si="52"/>
        <v>1.2366370719333213</v>
      </c>
      <c r="T24" s="116">
        <f t="shared" si="52"/>
        <v>0.207785011774484</v>
      </c>
      <c r="U24" s="93"/>
      <c r="V24" s="116">
        <f t="shared" ref="V24:X27" si="53">+V9/V49*100</f>
        <v>-0.72306412862687119</v>
      </c>
      <c r="W24" s="116">
        <f t="shared" si="53"/>
        <v>-0.74460163812360391</v>
      </c>
      <c r="X24" s="116">
        <f t="shared" si="53"/>
        <v>-0.70183486238532111</v>
      </c>
      <c r="Y24" s="93"/>
      <c r="Z24" s="116">
        <f t="shared" ref="Z24:AB26" si="54">+Z9/Z49*100</f>
        <v>9.27643784786642E-2</v>
      </c>
      <c r="AA24" s="116">
        <f t="shared" si="54"/>
        <v>0.86580086580086579</v>
      </c>
      <c r="AB24" s="116">
        <f t="shared" si="54"/>
        <v>-0.48701298701298701</v>
      </c>
      <c r="AC24" s="44"/>
    </row>
    <row r="25" spans="1:29" x14ac:dyDescent="0.2">
      <c r="A25" s="49" t="s">
        <v>1</v>
      </c>
      <c r="B25" s="117">
        <f t="shared" si="48"/>
        <v>0.47749646082613428</v>
      </c>
      <c r="C25" s="117">
        <f t="shared" si="48"/>
        <v>0.64777477369406944</v>
      </c>
      <c r="D25" s="117">
        <f t="shared" si="48"/>
        <v>0.30285249190815999</v>
      </c>
      <c r="E25" s="81"/>
      <c r="F25" s="117">
        <f t="shared" si="49"/>
        <v>0.67546567764125731</v>
      </c>
      <c r="G25" s="117">
        <f t="shared" si="49"/>
        <v>0.88271352676747039</v>
      </c>
      <c r="H25" s="117">
        <f t="shared" si="49"/>
        <v>0.46232085067036521</v>
      </c>
      <c r="I25" s="81"/>
      <c r="J25" s="117">
        <f t="shared" si="50"/>
        <v>0.48869756898953975</v>
      </c>
      <c r="K25" s="117">
        <f t="shared" si="50"/>
        <v>0.55259761213294611</v>
      </c>
      <c r="L25" s="117">
        <f t="shared" si="50"/>
        <v>0.42069113543678899</v>
      </c>
      <c r="M25" s="81"/>
      <c r="N25" s="117">
        <f t="shared" si="51"/>
        <v>0.21571720170718128</v>
      </c>
      <c r="O25" s="117">
        <f t="shared" si="51"/>
        <v>0.29948396608920014</v>
      </c>
      <c r="P25" s="117">
        <f t="shared" si="51"/>
        <v>0.13079222720478326</v>
      </c>
      <c r="Q25" s="81"/>
      <c r="R25" s="117">
        <f t="shared" si="52"/>
        <v>1.2311241048198911</v>
      </c>
      <c r="S25" s="117">
        <f t="shared" si="52"/>
        <v>1.8159678102498942</v>
      </c>
      <c r="T25" s="117">
        <f t="shared" si="52"/>
        <v>0.63060614297363415</v>
      </c>
      <c r="U25" s="81"/>
      <c r="V25" s="117">
        <f t="shared" si="53"/>
        <v>-0.38915800359222774</v>
      </c>
      <c r="W25" s="117">
        <f t="shared" si="53"/>
        <v>-0.4645316428024921</v>
      </c>
      <c r="X25" s="117">
        <f t="shared" si="53"/>
        <v>-0.31439722463139635</v>
      </c>
      <c r="Y25" s="81"/>
      <c r="Z25" s="117">
        <f t="shared" si="54"/>
        <v>9.5940959409594093</v>
      </c>
      <c r="AA25" s="117">
        <f t="shared" si="54"/>
        <v>11.87214611872146</v>
      </c>
      <c r="AB25" s="117">
        <f t="shared" si="54"/>
        <v>8.0495356037151709</v>
      </c>
    </row>
    <row r="26" spans="1:29" x14ac:dyDescent="0.2">
      <c r="A26" s="49" t="s">
        <v>2</v>
      </c>
      <c r="B26" s="117">
        <f t="shared" si="48"/>
        <v>-1.6455449405342173</v>
      </c>
      <c r="C26" s="117">
        <f t="shared" si="48"/>
        <v>-1.4341085271317828</v>
      </c>
      <c r="D26" s="117">
        <f t="shared" si="48"/>
        <v>-1.859552765790506</v>
      </c>
      <c r="E26" s="81"/>
      <c r="F26" s="117">
        <f t="shared" si="49"/>
        <v>-3.8015586390420075E-2</v>
      </c>
      <c r="G26" s="117">
        <f t="shared" si="49"/>
        <v>0.41446872645064059</v>
      </c>
      <c r="H26" s="117">
        <f t="shared" si="49"/>
        <v>-0.49865746068277716</v>
      </c>
      <c r="I26" s="81"/>
      <c r="J26" s="117">
        <f t="shared" si="50"/>
        <v>-0.63580369560898076</v>
      </c>
      <c r="K26" s="117">
        <f t="shared" si="50"/>
        <v>-0.59265112603713943</v>
      </c>
      <c r="L26" s="117">
        <f t="shared" si="50"/>
        <v>-0.67945643485211826</v>
      </c>
      <c r="M26" s="81"/>
      <c r="N26" s="117">
        <f t="shared" si="51"/>
        <v>-1.9880715705765408E-2</v>
      </c>
      <c r="O26" s="117">
        <f t="shared" si="51"/>
        <v>-3.90625E-2</v>
      </c>
      <c r="P26" s="117">
        <f t="shared" si="51"/>
        <v>0</v>
      </c>
      <c r="Q26" s="81"/>
      <c r="R26" s="117">
        <f t="shared" si="52"/>
        <v>-3.2506772244217546</v>
      </c>
      <c r="S26" s="117">
        <f t="shared" si="52"/>
        <v>-3.1752577319587632</v>
      </c>
      <c r="T26" s="117">
        <f t="shared" si="52"/>
        <v>-3.3277169334456609</v>
      </c>
      <c r="U26" s="81"/>
      <c r="V26" s="117">
        <f t="shared" si="53"/>
        <v>-3.6101083032490973</v>
      </c>
      <c r="W26" s="117">
        <f t="shared" si="53"/>
        <v>-3.2569360675512664</v>
      </c>
      <c r="X26" s="117">
        <f t="shared" si="53"/>
        <v>-3.961584633853541</v>
      </c>
      <c r="Y26" s="81"/>
      <c r="Z26" s="117">
        <f t="shared" si="54"/>
        <v>-9.5149253731343286</v>
      </c>
      <c r="AA26" s="117">
        <f t="shared" si="54"/>
        <v>-9.0534979423868318</v>
      </c>
      <c r="AB26" s="117">
        <f t="shared" si="54"/>
        <v>-9.8976109215017072</v>
      </c>
    </row>
    <row r="27" spans="1:29" x14ac:dyDescent="0.2">
      <c r="A27" s="49" t="s">
        <v>81</v>
      </c>
      <c r="B27" s="117">
        <f t="shared" si="48"/>
        <v>1.1851201580160211</v>
      </c>
      <c r="C27" s="117">
        <f t="shared" si="48"/>
        <v>1.5030530765617662</v>
      </c>
      <c r="D27" s="117">
        <f t="shared" si="48"/>
        <v>0.90628218331616894</v>
      </c>
      <c r="E27" s="81"/>
      <c r="F27" s="117">
        <f t="shared" si="49"/>
        <v>1.8728437654016759</v>
      </c>
      <c r="G27" s="117">
        <f t="shared" si="49"/>
        <v>2.9958677685950414</v>
      </c>
      <c r="H27" s="117">
        <f t="shared" si="49"/>
        <v>0.84825636192271436</v>
      </c>
      <c r="I27" s="81"/>
      <c r="J27" s="117">
        <f t="shared" si="50"/>
        <v>1.7561465127947817</v>
      </c>
      <c r="K27" s="117">
        <f t="shared" si="50"/>
        <v>2.3036649214659684</v>
      </c>
      <c r="L27" s="117">
        <f t="shared" si="50"/>
        <v>1.2524084778420037</v>
      </c>
      <c r="M27" s="81"/>
      <c r="N27" s="117">
        <f t="shared" si="51"/>
        <v>0.53078556263269638</v>
      </c>
      <c r="O27" s="117">
        <f t="shared" si="51"/>
        <v>0</v>
      </c>
      <c r="P27" s="117">
        <f t="shared" si="51"/>
        <v>0.98522167487684731</v>
      </c>
      <c r="Q27" s="81"/>
      <c r="R27" s="117">
        <f t="shared" si="52"/>
        <v>0.90854027861901865</v>
      </c>
      <c r="S27" s="117">
        <f t="shared" si="52"/>
        <v>0.91743119266055051</v>
      </c>
      <c r="T27" s="117">
        <f t="shared" si="52"/>
        <v>0.90090090090090091</v>
      </c>
      <c r="U27" s="81"/>
      <c r="V27" s="117">
        <f t="shared" si="53"/>
        <v>0.64267352185089976</v>
      </c>
      <c r="W27" s="117">
        <f t="shared" si="53"/>
        <v>0.85348506401137991</v>
      </c>
      <c r="X27" s="117">
        <f t="shared" si="53"/>
        <v>0.46893317702227427</v>
      </c>
      <c r="Y27" s="81"/>
      <c r="Z27" s="117"/>
      <c r="AA27" s="117"/>
      <c r="AB27" s="117"/>
    </row>
    <row r="28" spans="1:29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9" s="94" customFormat="1" x14ac:dyDescent="0.2">
      <c r="A29" s="47" t="s">
        <v>83</v>
      </c>
      <c r="B29" s="116">
        <f t="shared" ref="B29:D32" si="55">+B14/B54*100</f>
        <v>0.15469064457884307</v>
      </c>
      <c r="C29" s="116">
        <f t="shared" si="55"/>
        <v>0.27568537022802975</v>
      </c>
      <c r="D29" s="116">
        <f t="shared" si="55"/>
        <v>3.1343377144409386E-2</v>
      </c>
      <c r="E29" s="93"/>
      <c r="F29" s="116">
        <f t="shared" ref="F29:H32" si="56">+F14/F54*100</f>
        <v>0.73688370255003599</v>
      </c>
      <c r="G29" s="116">
        <f t="shared" si="56"/>
        <v>1.0101010101010102</v>
      </c>
      <c r="H29" s="116">
        <f t="shared" si="56"/>
        <v>0.45670700127124625</v>
      </c>
      <c r="I29" s="93"/>
      <c r="J29" s="116">
        <f t="shared" ref="J29:L32" si="57">+J14/J54*100</f>
        <v>0.29024858386779645</v>
      </c>
      <c r="K29" s="116">
        <f t="shared" si="57"/>
        <v>0.36473055530227044</v>
      </c>
      <c r="L29" s="116">
        <f t="shared" si="57"/>
        <v>0.21166057340773525</v>
      </c>
      <c r="M29" s="93"/>
      <c r="N29" s="116">
        <f t="shared" ref="N29:P32" si="58">+N14/N54*100</f>
        <v>-3.5814786390381173E-2</v>
      </c>
      <c r="O29" s="116">
        <f t="shared" si="58"/>
        <v>-2.5380710659898477E-2</v>
      </c>
      <c r="P29" s="116">
        <f t="shared" si="58"/>
        <v>-4.6415678184631257E-2</v>
      </c>
      <c r="Q29" s="93"/>
      <c r="R29" s="116">
        <f t="shared" ref="R29:T32" si="59">+R14/R54*100</f>
        <v>0.36167437448120482</v>
      </c>
      <c r="S29" s="116">
        <f t="shared" si="59"/>
        <v>0.63525674960296452</v>
      </c>
      <c r="T29" s="116">
        <f t="shared" si="59"/>
        <v>8.3677006753929833E-2</v>
      </c>
      <c r="U29" s="93"/>
      <c r="V29" s="116">
        <f t="shared" ref="V29:X32" si="60">+V14/V54*100</f>
        <v>-0.74168570326638383</v>
      </c>
      <c r="W29" s="116">
        <f t="shared" si="60"/>
        <v>-0.81923099922262754</v>
      </c>
      <c r="X29" s="116">
        <f t="shared" si="60"/>
        <v>-0.66533207724917576</v>
      </c>
      <c r="Y29" s="93"/>
      <c r="Z29" s="116">
        <f t="shared" ref="Z29:AB31" si="61">+Z14/Z54*100</f>
        <v>0</v>
      </c>
      <c r="AA29" s="116">
        <f t="shared" si="61"/>
        <v>0.68649885583524028</v>
      </c>
      <c r="AB29" s="116">
        <f t="shared" si="61"/>
        <v>-0.51546391752577314</v>
      </c>
      <c r="AC29" s="44"/>
    </row>
    <row r="30" spans="1:29" x14ac:dyDescent="0.2">
      <c r="A30" s="49" t="s">
        <v>1</v>
      </c>
      <c r="B30" s="117">
        <f t="shared" si="55"/>
        <v>0.36241669754850542</v>
      </c>
      <c r="C30" s="117">
        <f t="shared" si="55"/>
        <v>0.45212436516784349</v>
      </c>
      <c r="D30" s="117">
        <f t="shared" si="55"/>
        <v>0.27013595993832745</v>
      </c>
      <c r="E30" s="83"/>
      <c r="F30" s="117">
        <f t="shared" si="56"/>
        <v>0.74121548192938946</v>
      </c>
      <c r="G30" s="117">
        <f t="shared" si="56"/>
        <v>0.94820498766785422</v>
      </c>
      <c r="H30" s="117">
        <f t="shared" si="56"/>
        <v>0.52715111665344061</v>
      </c>
      <c r="I30" s="83"/>
      <c r="J30" s="117">
        <f t="shared" si="57"/>
        <v>0.32078103207810321</v>
      </c>
      <c r="K30" s="117">
        <f t="shared" si="57"/>
        <v>0.36192739844425237</v>
      </c>
      <c r="L30" s="117">
        <f t="shared" si="57"/>
        <v>0.276848540777483</v>
      </c>
      <c r="M30" s="81"/>
      <c r="N30" s="117">
        <f t="shared" si="58"/>
        <v>-8.9802743628650178E-2</v>
      </c>
      <c r="O30" s="117">
        <f t="shared" si="58"/>
        <v>-6.7414353128638846E-2</v>
      </c>
      <c r="P30" s="117">
        <f t="shared" si="58"/>
        <v>-0.11266900350525789</v>
      </c>
      <c r="Q30" s="81"/>
      <c r="R30" s="117">
        <f t="shared" si="59"/>
        <v>0.94932087045421354</v>
      </c>
      <c r="S30" s="117">
        <f t="shared" si="59"/>
        <v>1.2547775293863128</v>
      </c>
      <c r="T30" s="117">
        <f t="shared" si="59"/>
        <v>0.63604762961319428</v>
      </c>
      <c r="U30" s="81"/>
      <c r="V30" s="117">
        <f t="shared" si="60"/>
        <v>-0.31918406280955353</v>
      </c>
      <c r="W30" s="117">
        <f t="shared" si="60"/>
        <v>-0.47155909224874737</v>
      </c>
      <c r="X30" s="117">
        <f t="shared" si="60"/>
        <v>-0.16806722689075632</v>
      </c>
      <c r="Y30" s="81"/>
      <c r="Z30" s="117">
        <f t="shared" si="61"/>
        <v>9.7378277153558059</v>
      </c>
      <c r="AA30" s="117">
        <f t="shared" si="61"/>
        <v>11.981566820276496</v>
      </c>
      <c r="AB30" s="117">
        <f t="shared" si="61"/>
        <v>8.2018927444794958</v>
      </c>
    </row>
    <row r="31" spans="1:29" x14ac:dyDescent="0.2">
      <c r="A31" s="49" t="s">
        <v>2</v>
      </c>
      <c r="B31" s="117">
        <f t="shared" si="55"/>
        <v>-1.5460407738214443</v>
      </c>
      <c r="C31" s="117">
        <f t="shared" si="55"/>
        <v>-1.2711527766743467</v>
      </c>
      <c r="D31" s="117">
        <f t="shared" si="55"/>
        <v>-1.8255250403877221</v>
      </c>
      <c r="E31" s="83"/>
      <c r="F31" s="117">
        <f t="shared" si="56"/>
        <v>0.25475210660395847</v>
      </c>
      <c r="G31" s="117">
        <f t="shared" si="56"/>
        <v>0.70120763537202957</v>
      </c>
      <c r="H31" s="117">
        <f t="shared" si="56"/>
        <v>-0.19716088328075709</v>
      </c>
      <c r="I31" s="83"/>
      <c r="J31" s="117">
        <f t="shared" si="57"/>
        <v>-0.53289608526337373</v>
      </c>
      <c r="K31" s="117">
        <f t="shared" si="57"/>
        <v>-0.36481556546412647</v>
      </c>
      <c r="L31" s="117">
        <f t="shared" si="57"/>
        <v>-0.70480928689883915</v>
      </c>
      <c r="M31" s="83"/>
      <c r="N31" s="117">
        <f t="shared" si="58"/>
        <v>0.10177081213108082</v>
      </c>
      <c r="O31" s="117">
        <f t="shared" si="58"/>
        <v>0.23866348448687352</v>
      </c>
      <c r="P31" s="117">
        <f t="shared" si="58"/>
        <v>-4.1684035014589414E-2</v>
      </c>
      <c r="Q31" s="83"/>
      <c r="R31" s="117">
        <f t="shared" si="59"/>
        <v>-3.2601747283187725</v>
      </c>
      <c r="S31" s="117">
        <f t="shared" si="59"/>
        <v>-3.0788696752425135</v>
      </c>
      <c r="T31" s="117">
        <f t="shared" si="59"/>
        <v>-3.4453057708871664</v>
      </c>
      <c r="U31" s="83"/>
      <c r="V31" s="117">
        <f t="shared" si="60"/>
        <v>-3.534940743767879</v>
      </c>
      <c r="W31" s="117">
        <f t="shared" si="60"/>
        <v>-3.2271241830065365</v>
      </c>
      <c r="X31" s="117">
        <f t="shared" si="60"/>
        <v>-3.8430089942763694</v>
      </c>
      <c r="Y31" s="83"/>
      <c r="Z31" s="117">
        <f t="shared" si="61"/>
        <v>-10.721649484536082</v>
      </c>
      <c r="AA31" s="117">
        <f t="shared" si="61"/>
        <v>-10.454545454545453</v>
      </c>
      <c r="AB31" s="117">
        <f t="shared" si="61"/>
        <v>-10.943396226415095</v>
      </c>
    </row>
    <row r="32" spans="1:29" x14ac:dyDescent="0.2">
      <c r="A32" s="49" t="s">
        <v>81</v>
      </c>
      <c r="B32" s="117">
        <f t="shared" si="55"/>
        <v>1.1851201580160211</v>
      </c>
      <c r="C32" s="117">
        <f t="shared" si="55"/>
        <v>1.5030530765617662</v>
      </c>
      <c r="D32" s="117">
        <f t="shared" si="55"/>
        <v>0.90628218331616894</v>
      </c>
      <c r="E32" s="83"/>
      <c r="F32" s="117">
        <f t="shared" si="56"/>
        <v>1.8728437654016759</v>
      </c>
      <c r="G32" s="117">
        <f t="shared" si="56"/>
        <v>2.9958677685950414</v>
      </c>
      <c r="H32" s="117">
        <f t="shared" si="56"/>
        <v>0.84825636192271436</v>
      </c>
      <c r="I32" s="83"/>
      <c r="J32" s="117">
        <f t="shared" si="57"/>
        <v>1.7561465127947817</v>
      </c>
      <c r="K32" s="117">
        <f t="shared" si="57"/>
        <v>2.3036649214659684</v>
      </c>
      <c r="L32" s="117">
        <f t="shared" si="57"/>
        <v>1.2524084778420037</v>
      </c>
      <c r="M32" s="83"/>
      <c r="N32" s="117">
        <f t="shared" si="58"/>
        <v>0.53078556263269638</v>
      </c>
      <c r="O32" s="117">
        <f t="shared" si="58"/>
        <v>0</v>
      </c>
      <c r="P32" s="117">
        <f t="shared" si="58"/>
        <v>0.98522167487684731</v>
      </c>
      <c r="Q32" s="83"/>
      <c r="R32" s="117">
        <f t="shared" si="59"/>
        <v>0.90854027861901865</v>
      </c>
      <c r="S32" s="117">
        <f t="shared" si="59"/>
        <v>0.91743119266055051</v>
      </c>
      <c r="T32" s="117">
        <f t="shared" si="59"/>
        <v>0.90090090090090091</v>
      </c>
      <c r="U32" s="83"/>
      <c r="V32" s="117">
        <f t="shared" si="60"/>
        <v>0.64267352185089976</v>
      </c>
      <c r="W32" s="117">
        <f t="shared" si="60"/>
        <v>0.85348506401137991</v>
      </c>
      <c r="X32" s="117">
        <f t="shared" si="60"/>
        <v>0.46893317702227427</v>
      </c>
      <c r="Y32" s="83"/>
      <c r="Z32" s="117"/>
      <c r="AA32" s="117"/>
      <c r="AB32" s="117"/>
    </row>
    <row r="33" spans="1:29" x14ac:dyDescent="0.2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</row>
    <row r="34" spans="1:29" s="94" customFormat="1" x14ac:dyDescent="0.2">
      <c r="A34" s="48" t="s">
        <v>82</v>
      </c>
      <c r="B34" s="116">
        <f t="shared" ref="B34:D36" si="62">+B19/B59*100</f>
        <v>0.73691038160786992</v>
      </c>
      <c r="C34" s="116">
        <f t="shared" si="62"/>
        <v>1.1161193389139301</v>
      </c>
      <c r="D34" s="116">
        <f t="shared" si="62"/>
        <v>0.35211267605633806</v>
      </c>
      <c r="E34" s="93"/>
      <c r="F34" s="116">
        <f t="shared" ref="F34:H36" si="63">+F19/F59*100</f>
        <v>0.35902345619913834</v>
      </c>
      <c r="G34" s="116">
        <f t="shared" si="63"/>
        <v>0.57034220532319391</v>
      </c>
      <c r="H34" s="116">
        <f t="shared" si="63"/>
        <v>0.14464802314368372</v>
      </c>
      <c r="I34" s="93"/>
      <c r="J34" s="116">
        <f t="shared" ref="J34:L36" si="64">+J19/J59*100</f>
        <v>0.92002259704624323</v>
      </c>
      <c r="K34" s="116">
        <f t="shared" si="64"/>
        <v>1.0088272383354351</v>
      </c>
      <c r="L34" s="116">
        <f t="shared" si="64"/>
        <v>0.82685629237638503</v>
      </c>
      <c r="M34" s="93"/>
      <c r="N34" s="116">
        <f t="shared" ref="N34:P36" si="65">+N19/N59*100</f>
        <v>1.0607168983174835</v>
      </c>
      <c r="O34" s="116">
        <f t="shared" si="65"/>
        <v>1.2700165654334623</v>
      </c>
      <c r="P34" s="116">
        <f t="shared" si="65"/>
        <v>0.85407959294930036</v>
      </c>
      <c r="Q34" s="93"/>
      <c r="R34" s="116">
        <f t="shared" ref="R34:T36" si="66">+R19/R59*100</f>
        <v>1.9598040195980402</v>
      </c>
      <c r="S34" s="116">
        <f t="shared" si="66"/>
        <v>3.2512315270935961</v>
      </c>
      <c r="T34" s="116">
        <f t="shared" si="66"/>
        <v>0.62931384490458786</v>
      </c>
      <c r="U34" s="93"/>
      <c r="V34" s="116">
        <f t="shared" ref="V34:X36" si="67">+V19/V59*100</f>
        <v>-0.6575514038200605</v>
      </c>
      <c r="W34" s="116">
        <f t="shared" si="67"/>
        <v>-0.4826862539349423</v>
      </c>
      <c r="X34" s="116">
        <f t="shared" si="67"/>
        <v>-0.83056478405315626</v>
      </c>
      <c r="Y34" s="93"/>
      <c r="Z34" s="116">
        <f t="shared" ref="Z34:AB36" si="68">+Z19/Z59*100</f>
        <v>1.6949152542372881</v>
      </c>
      <c r="AA34" s="116">
        <f t="shared" si="68"/>
        <v>4</v>
      </c>
      <c r="AB34" s="116">
        <f t="shared" si="68"/>
        <v>0</v>
      </c>
      <c r="AC34" s="44"/>
    </row>
    <row r="35" spans="1:29" x14ac:dyDescent="0.2">
      <c r="A35" s="49" t="s">
        <v>1</v>
      </c>
      <c r="B35" s="117">
        <f t="shared" si="62"/>
        <v>0.81168831168831157</v>
      </c>
      <c r="C35" s="117">
        <f t="shared" si="62"/>
        <v>1.2192033573315002</v>
      </c>
      <c r="D35" s="117">
        <f t="shared" si="62"/>
        <v>0.39730714049221938</v>
      </c>
      <c r="E35" s="83"/>
      <c r="F35" s="117">
        <f t="shared" si="63"/>
        <v>0.4848093083387201</v>
      </c>
      <c r="G35" s="117">
        <f t="shared" si="63"/>
        <v>0.69076305220883527</v>
      </c>
      <c r="H35" s="117">
        <f t="shared" si="63"/>
        <v>0.27637782474394407</v>
      </c>
      <c r="I35" s="83"/>
      <c r="J35" s="117">
        <f t="shared" si="64"/>
        <v>0.98063250796763912</v>
      </c>
      <c r="K35" s="117">
        <f t="shared" si="64"/>
        <v>1.1146496815286624</v>
      </c>
      <c r="L35" s="117">
        <f t="shared" si="64"/>
        <v>0.83934866543562192</v>
      </c>
      <c r="M35" s="83"/>
      <c r="N35" s="117">
        <f t="shared" si="65"/>
        <v>1.1276458083002125</v>
      </c>
      <c r="O35" s="117">
        <f t="shared" si="65"/>
        <v>1.4108037868943755</v>
      </c>
      <c r="P35" s="117">
        <f t="shared" si="65"/>
        <v>0.84683357879234167</v>
      </c>
      <c r="Q35" s="83"/>
      <c r="R35" s="117">
        <f t="shared" si="66"/>
        <v>2.0111167256189995</v>
      </c>
      <c r="S35" s="117">
        <f t="shared" si="66"/>
        <v>3.3658633738299146</v>
      </c>
      <c r="T35" s="117">
        <f t="shared" si="66"/>
        <v>0.61551087402544113</v>
      </c>
      <c r="U35" s="83"/>
      <c r="V35" s="117">
        <f t="shared" si="67"/>
        <v>-0.59015702392243652</v>
      </c>
      <c r="W35" s="117">
        <f t="shared" si="67"/>
        <v>-0.44435040203131609</v>
      </c>
      <c r="X35" s="117">
        <f t="shared" si="67"/>
        <v>-0.73483098887255927</v>
      </c>
      <c r="Y35" s="83"/>
      <c r="Z35" s="117">
        <f t="shared" si="68"/>
        <v>0</v>
      </c>
      <c r="AA35" s="117">
        <f t="shared" si="68"/>
        <v>0</v>
      </c>
      <c r="AB35" s="117">
        <f t="shared" si="68"/>
        <v>0</v>
      </c>
    </row>
    <row r="36" spans="1:29" ht="13.5" thickBot="1" x14ac:dyDescent="0.25">
      <c r="A36" s="49" t="s">
        <v>2</v>
      </c>
      <c r="B36" s="117">
        <f t="shared" si="62"/>
        <v>-5.3097345132743365</v>
      </c>
      <c r="C36" s="117">
        <f t="shared" si="62"/>
        <v>-7.9872204472843444</v>
      </c>
      <c r="D36" s="117">
        <f t="shared" si="62"/>
        <v>-3.0136986301369864</v>
      </c>
      <c r="E36" s="83"/>
      <c r="F36" s="117">
        <f t="shared" si="63"/>
        <v>-9.4936708860759502</v>
      </c>
      <c r="G36" s="117">
        <f t="shared" si="63"/>
        <v>-8.0459770114942533</v>
      </c>
      <c r="H36" s="117">
        <f t="shared" si="63"/>
        <v>-11.267605633802818</v>
      </c>
      <c r="I36" s="83"/>
      <c r="J36" s="117">
        <f t="shared" si="64"/>
        <v>-3.8961038961038961</v>
      </c>
      <c r="K36" s="117">
        <f t="shared" si="64"/>
        <v>-9.375</v>
      </c>
      <c r="L36" s="117">
        <f t="shared" si="64"/>
        <v>0</v>
      </c>
      <c r="M36" s="83"/>
      <c r="N36" s="117">
        <f t="shared" si="65"/>
        <v>-5.1282051282051277</v>
      </c>
      <c r="O36" s="117">
        <f t="shared" si="65"/>
        <v>-15.217391304347828</v>
      </c>
      <c r="P36" s="117">
        <f t="shared" si="65"/>
        <v>1.4084507042253522</v>
      </c>
      <c r="Q36" s="83"/>
      <c r="R36" s="117">
        <f t="shared" si="66"/>
        <v>-2.8301886792452833</v>
      </c>
      <c r="S36" s="117">
        <f t="shared" si="66"/>
        <v>-7.4074074074074066</v>
      </c>
      <c r="T36" s="117">
        <f t="shared" si="66"/>
        <v>1.9230769230769231</v>
      </c>
      <c r="U36" s="83"/>
      <c r="V36" s="117">
        <f t="shared" si="67"/>
        <v>-7.608695652173914</v>
      </c>
      <c r="W36" s="117">
        <f t="shared" si="67"/>
        <v>-5.1282051282051277</v>
      </c>
      <c r="X36" s="117">
        <f t="shared" si="67"/>
        <v>-9.433962264150944</v>
      </c>
      <c r="Y36" s="83"/>
      <c r="Z36" s="117">
        <f t="shared" si="68"/>
        <v>1.9607843137254901</v>
      </c>
      <c r="AA36" s="117">
        <f t="shared" si="68"/>
        <v>4.3478260869565215</v>
      </c>
      <c r="AB36" s="117">
        <f t="shared" si="68"/>
        <v>0</v>
      </c>
    </row>
    <row r="37" spans="1:29" ht="12" x14ac:dyDescent="0.2">
      <c r="A37" s="52" t="s">
        <v>154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</row>
    <row r="38" spans="1:29" ht="12" x14ac:dyDescent="0.2">
      <c r="A38" s="16" t="s">
        <v>242</v>
      </c>
    </row>
    <row r="45" spans="1:29" s="75" customFormat="1" ht="17.25" customHeight="1" x14ac:dyDescent="0.15">
      <c r="A45" s="178" t="s">
        <v>97</v>
      </c>
      <c r="B45" s="179" t="s">
        <v>0</v>
      </c>
      <c r="C45" s="179"/>
      <c r="D45" s="179"/>
      <c r="E45" s="77"/>
      <c r="F45" s="173" t="s">
        <v>118</v>
      </c>
      <c r="G45" s="173"/>
      <c r="H45" s="173"/>
      <c r="I45" s="124"/>
      <c r="J45" s="173" t="s">
        <v>119</v>
      </c>
      <c r="K45" s="173"/>
      <c r="L45" s="173"/>
      <c r="M45" s="124"/>
      <c r="N45" s="173" t="s">
        <v>120</v>
      </c>
      <c r="O45" s="173"/>
      <c r="P45" s="173"/>
      <c r="Q45" s="124"/>
      <c r="R45" s="173" t="s">
        <v>121</v>
      </c>
      <c r="S45" s="173"/>
      <c r="T45" s="173"/>
      <c r="U45" s="124"/>
      <c r="V45" s="173" t="s">
        <v>122</v>
      </c>
      <c r="W45" s="173"/>
      <c r="X45" s="173"/>
      <c r="Y45" s="124"/>
      <c r="Z45" s="173" t="s">
        <v>123</v>
      </c>
      <c r="AA45" s="173"/>
      <c r="AB45" s="173"/>
      <c r="AC45" s="35"/>
    </row>
    <row r="46" spans="1:29" s="75" customFormat="1" ht="27.75" customHeight="1" x14ac:dyDescent="0.15">
      <c r="A46" s="178"/>
      <c r="B46" s="78" t="s">
        <v>0</v>
      </c>
      <c r="C46" s="78" t="s">
        <v>9</v>
      </c>
      <c r="D46" s="78" t="s">
        <v>10</v>
      </c>
      <c r="E46" s="79"/>
      <c r="F46" s="78" t="s">
        <v>0</v>
      </c>
      <c r="G46" s="78" t="s">
        <v>9</v>
      </c>
      <c r="H46" s="78" t="s">
        <v>10</v>
      </c>
      <c r="I46" s="78"/>
      <c r="J46" s="78" t="s">
        <v>0</v>
      </c>
      <c r="K46" s="78" t="s">
        <v>9</v>
      </c>
      <c r="L46" s="78" t="s">
        <v>10</v>
      </c>
      <c r="M46" s="79"/>
      <c r="N46" s="78" t="s">
        <v>0</v>
      </c>
      <c r="O46" s="78" t="s">
        <v>9</v>
      </c>
      <c r="P46" s="78" t="s">
        <v>10</v>
      </c>
      <c r="Q46" s="79"/>
      <c r="R46" s="78" t="s">
        <v>0</v>
      </c>
      <c r="S46" s="78" t="s">
        <v>9</v>
      </c>
      <c r="T46" s="78" t="s">
        <v>10</v>
      </c>
      <c r="U46" s="79"/>
      <c r="V46" s="78" t="s">
        <v>0</v>
      </c>
      <c r="W46" s="78" t="s">
        <v>9</v>
      </c>
      <c r="X46" s="78" t="s">
        <v>10</v>
      </c>
      <c r="Y46" s="79"/>
      <c r="Z46" s="78" t="s">
        <v>0</v>
      </c>
      <c r="AA46" s="78" t="s">
        <v>9</v>
      </c>
      <c r="AB46" s="78" t="s">
        <v>10</v>
      </c>
      <c r="AC46" s="35"/>
    </row>
    <row r="47" spans="1:29" s="46" customFormat="1" x14ac:dyDescent="0.2">
      <c r="A47" s="45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1"/>
    </row>
    <row r="48" spans="1:29" s="46" customFormat="1" x14ac:dyDescent="0.2">
      <c r="A48" s="177" t="s">
        <v>101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"/>
    </row>
    <row r="49" spans="1:32" s="94" customFormat="1" x14ac:dyDescent="0.2">
      <c r="A49" s="47" t="s">
        <v>0</v>
      </c>
      <c r="B49" s="93">
        <f>SUM(B50:B52)</f>
        <v>248791</v>
      </c>
      <c r="C49" s="93">
        <f t="shared" ref="C49:D49" si="69">SUM(C50:C52)</f>
        <v>125529</v>
      </c>
      <c r="D49" s="93">
        <f t="shared" si="69"/>
        <v>123262</v>
      </c>
      <c r="E49" s="93"/>
      <c r="F49" s="93">
        <f>SUM(F50:F52)</f>
        <v>55553</v>
      </c>
      <c r="G49" s="93">
        <f t="shared" ref="G49:H49" si="70">SUM(G50:G52)</f>
        <v>28092</v>
      </c>
      <c r="H49" s="93">
        <f t="shared" si="70"/>
        <v>27461</v>
      </c>
      <c r="I49" s="93"/>
      <c r="J49" s="93">
        <f t="shared" ref="J49:L49" si="71">SUM(J50:J52)</f>
        <v>55113</v>
      </c>
      <c r="K49" s="93">
        <f t="shared" si="71"/>
        <v>28278</v>
      </c>
      <c r="L49" s="93">
        <f t="shared" si="71"/>
        <v>26835</v>
      </c>
      <c r="M49" s="93"/>
      <c r="N49" s="93">
        <f t="shared" ref="N49:P49" si="72">SUM(N50:N52)</f>
        <v>50026</v>
      </c>
      <c r="O49" s="93">
        <f t="shared" si="72"/>
        <v>25133</v>
      </c>
      <c r="P49" s="93">
        <f t="shared" si="72"/>
        <v>24893</v>
      </c>
      <c r="Q49" s="93"/>
      <c r="R49" s="93">
        <f t="shared" ref="R49:T49" si="73">SUM(R50:R52)</f>
        <v>43733</v>
      </c>
      <c r="S49" s="93">
        <f t="shared" si="73"/>
        <v>22076</v>
      </c>
      <c r="T49" s="93">
        <f t="shared" si="73"/>
        <v>21657</v>
      </c>
      <c r="U49" s="93"/>
      <c r="V49" s="93">
        <f t="shared" ref="V49:X49" si="74">SUM(V50:V52)</f>
        <v>43288</v>
      </c>
      <c r="W49" s="93">
        <f t="shared" si="74"/>
        <v>21488</v>
      </c>
      <c r="X49" s="93">
        <f t="shared" si="74"/>
        <v>21800</v>
      </c>
      <c r="Y49" s="93"/>
      <c r="Z49" s="93">
        <f t="shared" ref="Z49:AA49" si="75">SUM(Z50:Z52)</f>
        <v>1078</v>
      </c>
      <c r="AA49" s="93">
        <f t="shared" si="75"/>
        <v>462</v>
      </c>
      <c r="AB49" s="93">
        <f>SUM(AB50:AB52)</f>
        <v>616</v>
      </c>
      <c r="AC49" s="44"/>
    </row>
    <row r="50" spans="1:32" x14ac:dyDescent="0.2">
      <c r="A50" s="49" t="s">
        <v>1</v>
      </c>
      <c r="B50" s="82">
        <f>+F50+J50+N50+R50+V50+Z50</f>
        <v>214033</v>
      </c>
      <c r="C50" s="82">
        <f>+G50+K50+O50+S50+W50+AA50</f>
        <v>108371</v>
      </c>
      <c r="D50" s="82">
        <f>+B50-C50</f>
        <v>105662</v>
      </c>
      <c r="E50" s="81"/>
      <c r="F50" s="81">
        <f>+F55+F60</f>
        <v>48263</v>
      </c>
      <c r="G50" s="81">
        <f t="shared" ref="G50:H50" si="76">+G55+G60</f>
        <v>24470</v>
      </c>
      <c r="H50" s="81">
        <f t="shared" si="76"/>
        <v>23793</v>
      </c>
      <c r="I50" s="81"/>
      <c r="J50" s="81">
        <f>+J55+J60</f>
        <v>48087</v>
      </c>
      <c r="K50" s="81">
        <f t="shared" ref="K50:L50" si="77">+K55+K60</f>
        <v>24792</v>
      </c>
      <c r="L50" s="81">
        <f t="shared" si="77"/>
        <v>23295</v>
      </c>
      <c r="M50" s="81"/>
      <c r="N50" s="81">
        <f>+N55+N60</f>
        <v>43112</v>
      </c>
      <c r="O50" s="81">
        <f t="shared" ref="O50:P50" si="78">+O55+O60</f>
        <v>21704</v>
      </c>
      <c r="P50" s="81">
        <f t="shared" si="78"/>
        <v>21408</v>
      </c>
      <c r="Q50" s="81"/>
      <c r="R50" s="81">
        <f>+R55+R60</f>
        <v>37283</v>
      </c>
      <c r="S50" s="81">
        <f t="shared" ref="S50:T50" si="79">+S55+S60</f>
        <v>18888</v>
      </c>
      <c r="T50" s="81">
        <f t="shared" si="79"/>
        <v>18395</v>
      </c>
      <c r="U50" s="81"/>
      <c r="V50" s="81">
        <f>+V55+V60</f>
        <v>36746</v>
      </c>
      <c r="W50" s="81">
        <f t="shared" ref="W50:X50" si="80">+W55+W60</f>
        <v>18298</v>
      </c>
      <c r="X50" s="81">
        <f t="shared" si="80"/>
        <v>18448</v>
      </c>
      <c r="Y50" s="81"/>
      <c r="Z50" s="81">
        <f>+Z55+Z60</f>
        <v>542</v>
      </c>
      <c r="AA50" s="81">
        <f t="shared" ref="AA50:AB50" si="81">+AA55+AA60</f>
        <v>219</v>
      </c>
      <c r="AB50" s="81">
        <f t="shared" si="81"/>
        <v>323</v>
      </c>
    </row>
    <row r="51" spans="1:32" x14ac:dyDescent="0.2">
      <c r="A51" s="49" t="s">
        <v>2</v>
      </c>
      <c r="B51" s="82">
        <f t="shared" ref="B51:C52" si="82">+F51+J51+N51+R51+V51+Z51</f>
        <v>25645</v>
      </c>
      <c r="C51" s="82">
        <f t="shared" si="82"/>
        <v>12900</v>
      </c>
      <c r="D51" s="82">
        <f t="shared" ref="D51:D52" si="83">+B51-C51</f>
        <v>12745</v>
      </c>
      <c r="E51" s="81"/>
      <c r="F51" s="81">
        <f t="shared" ref="F51:H51" si="84">+F56+F61</f>
        <v>5261</v>
      </c>
      <c r="G51" s="81">
        <f t="shared" si="84"/>
        <v>2654</v>
      </c>
      <c r="H51" s="81">
        <f t="shared" si="84"/>
        <v>2607</v>
      </c>
      <c r="I51" s="81"/>
      <c r="J51" s="81">
        <f t="shared" ref="J51:L51" si="85">+J56+J61</f>
        <v>5033</v>
      </c>
      <c r="K51" s="81">
        <f t="shared" si="85"/>
        <v>2531</v>
      </c>
      <c r="L51" s="81">
        <f t="shared" si="85"/>
        <v>2502</v>
      </c>
      <c r="M51" s="81"/>
      <c r="N51" s="81">
        <f t="shared" ref="N51:P51" si="86">+N56+N61</f>
        <v>5030</v>
      </c>
      <c r="O51" s="81">
        <f t="shared" si="86"/>
        <v>2560</v>
      </c>
      <c r="P51" s="81">
        <f t="shared" si="86"/>
        <v>2470</v>
      </c>
      <c r="Q51" s="81"/>
      <c r="R51" s="81">
        <f t="shared" ref="R51:T51" si="87">+R56+R61</f>
        <v>4799</v>
      </c>
      <c r="S51" s="81">
        <f t="shared" si="87"/>
        <v>2425</v>
      </c>
      <c r="T51" s="81">
        <f t="shared" si="87"/>
        <v>2374</v>
      </c>
      <c r="U51" s="81"/>
      <c r="V51" s="81">
        <f t="shared" ref="V51:X51" si="88">+V56+V61</f>
        <v>4986</v>
      </c>
      <c r="W51" s="81">
        <f t="shared" si="88"/>
        <v>2487</v>
      </c>
      <c r="X51" s="81">
        <f t="shared" si="88"/>
        <v>2499</v>
      </c>
      <c r="Y51" s="81"/>
      <c r="Z51" s="81">
        <f t="shared" ref="Z51:AB51" si="89">+Z56+Z61</f>
        <v>536</v>
      </c>
      <c r="AA51" s="81">
        <f t="shared" si="89"/>
        <v>243</v>
      </c>
      <c r="AB51" s="81">
        <f t="shared" si="89"/>
        <v>293</v>
      </c>
    </row>
    <row r="52" spans="1:32" x14ac:dyDescent="0.2">
      <c r="A52" s="49" t="s">
        <v>81</v>
      </c>
      <c r="B52" s="82">
        <f t="shared" si="82"/>
        <v>9113</v>
      </c>
      <c r="C52" s="82">
        <f t="shared" si="82"/>
        <v>4258</v>
      </c>
      <c r="D52" s="82">
        <f t="shared" si="83"/>
        <v>4855</v>
      </c>
      <c r="E52" s="81"/>
      <c r="F52" s="81">
        <f>+F57</f>
        <v>2029</v>
      </c>
      <c r="G52" s="81">
        <f t="shared" ref="G52:H52" si="90">+G57</f>
        <v>968</v>
      </c>
      <c r="H52" s="81">
        <f t="shared" si="90"/>
        <v>1061</v>
      </c>
      <c r="I52" s="81"/>
      <c r="J52" s="81">
        <f>+J57</f>
        <v>1993</v>
      </c>
      <c r="K52" s="81">
        <f t="shared" ref="K52:L52" si="91">+K57</f>
        <v>955</v>
      </c>
      <c r="L52" s="81">
        <f t="shared" si="91"/>
        <v>1038</v>
      </c>
      <c r="M52" s="81"/>
      <c r="N52" s="81">
        <f>+N57</f>
        <v>1884</v>
      </c>
      <c r="O52" s="81">
        <f t="shared" ref="O52:P52" si="92">+O57</f>
        <v>869</v>
      </c>
      <c r="P52" s="81">
        <f t="shared" si="92"/>
        <v>1015</v>
      </c>
      <c r="Q52" s="81"/>
      <c r="R52" s="81">
        <f>+R57</f>
        <v>1651</v>
      </c>
      <c r="S52" s="81">
        <f t="shared" ref="S52:T52" si="93">+S57</f>
        <v>763</v>
      </c>
      <c r="T52" s="81">
        <f t="shared" si="93"/>
        <v>888</v>
      </c>
      <c r="U52" s="81"/>
      <c r="V52" s="81">
        <f>+V57</f>
        <v>1556</v>
      </c>
      <c r="W52" s="81">
        <f t="shared" ref="W52:X52" si="94">+W57</f>
        <v>703</v>
      </c>
      <c r="X52" s="81">
        <f t="shared" si="94"/>
        <v>853</v>
      </c>
      <c r="Y52" s="81"/>
      <c r="Z52" s="81">
        <f>+Z57</f>
        <v>0</v>
      </c>
      <c r="AA52" s="81">
        <f t="shared" ref="AA52:AB52" si="95">+AA57</f>
        <v>0</v>
      </c>
      <c r="AB52" s="81">
        <f t="shared" si="95"/>
        <v>0</v>
      </c>
    </row>
    <row r="53" spans="1:32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32" s="94" customFormat="1" x14ac:dyDescent="0.2">
      <c r="A54" s="47" t="s">
        <v>83</v>
      </c>
      <c r="B54" s="93">
        <f>SUM(B55:B57)</f>
        <v>193289</v>
      </c>
      <c r="C54" s="93">
        <f t="shared" ref="C54:D54" si="96">SUM(C55:C57)</f>
        <v>97575</v>
      </c>
      <c r="D54" s="93">
        <f t="shared" si="96"/>
        <v>95714</v>
      </c>
      <c r="E54" s="93"/>
      <c r="F54" s="93">
        <f>SUM(F55:F57)</f>
        <v>43019</v>
      </c>
      <c r="G54" s="93">
        <f t="shared" ref="G54:H54" si="97">SUM(G55:G57)</f>
        <v>21780</v>
      </c>
      <c r="H54" s="93">
        <f t="shared" si="97"/>
        <v>21239</v>
      </c>
      <c r="I54" s="93"/>
      <c r="J54" s="93">
        <f>SUM(J55:J57)</f>
        <v>42722</v>
      </c>
      <c r="K54" s="93">
        <f t="shared" ref="K54:L54" si="98">SUM(K55:K57)</f>
        <v>21934</v>
      </c>
      <c r="L54" s="93">
        <f t="shared" si="98"/>
        <v>20788</v>
      </c>
      <c r="M54" s="93"/>
      <c r="N54" s="93">
        <f>SUM(N55:N57)</f>
        <v>39090</v>
      </c>
      <c r="O54" s="93">
        <f t="shared" ref="O54:P54" si="99">SUM(O55:O57)</f>
        <v>19700</v>
      </c>
      <c r="P54" s="93">
        <f t="shared" si="99"/>
        <v>19390</v>
      </c>
      <c r="Q54" s="93"/>
      <c r="R54" s="93">
        <f>SUM(R55:R57)</f>
        <v>33732</v>
      </c>
      <c r="S54" s="93">
        <f t="shared" ref="S54:T54" si="100">SUM(S55:S57)</f>
        <v>17001</v>
      </c>
      <c r="T54" s="93">
        <f t="shared" si="100"/>
        <v>16731</v>
      </c>
      <c r="U54" s="93"/>
      <c r="V54" s="93">
        <f>SUM(V55:V57)</f>
        <v>33707</v>
      </c>
      <c r="W54" s="93">
        <f t="shared" ref="W54:X54" si="101">SUM(W55:W57)</f>
        <v>16723</v>
      </c>
      <c r="X54" s="93">
        <f t="shared" si="101"/>
        <v>16984</v>
      </c>
      <c r="Y54" s="93"/>
      <c r="Z54" s="93">
        <f>SUM(Z55:Z57)</f>
        <v>1019</v>
      </c>
      <c r="AA54" s="93">
        <f t="shared" ref="AA54:AB54" si="102">SUM(AA55:AA57)</f>
        <v>437</v>
      </c>
      <c r="AB54" s="93">
        <f t="shared" si="102"/>
        <v>582</v>
      </c>
      <c r="AC54" s="44" t="s">
        <v>107</v>
      </c>
      <c r="AD54" s="95">
        <f>+F49+J49+N49</f>
        <v>160692</v>
      </c>
      <c r="AE54" s="95">
        <f>+F9+J9+N9</f>
        <v>702</v>
      </c>
      <c r="AF54" s="144">
        <f>+AE54/AD54*100</f>
        <v>0.43686057800014932</v>
      </c>
    </row>
    <row r="55" spans="1:32" x14ac:dyDescent="0.2">
      <c r="A55" s="49" t="s">
        <v>1</v>
      </c>
      <c r="B55" s="82">
        <f>+F55+J55+N55+R55+V55+Z55</f>
        <v>159209</v>
      </c>
      <c r="C55" s="82">
        <f>+G55+K55+O55+S55+W55+AA55</f>
        <v>80730</v>
      </c>
      <c r="D55" s="82">
        <f t="shared" ref="D55:D57" si="103">+B55-C55</f>
        <v>78479</v>
      </c>
      <c r="E55" s="83"/>
      <c r="F55" s="145">
        <v>35887</v>
      </c>
      <c r="G55" s="145">
        <v>18245</v>
      </c>
      <c r="H55" s="83">
        <f>+F55-G55</f>
        <v>17642</v>
      </c>
      <c r="I55" s="83"/>
      <c r="J55" s="141">
        <v>35850</v>
      </c>
      <c r="K55" s="141">
        <v>18512</v>
      </c>
      <c r="L55" s="83">
        <f>+J55-K55</f>
        <v>17338</v>
      </c>
      <c r="M55" s="81"/>
      <c r="N55" s="141">
        <v>32293</v>
      </c>
      <c r="O55" s="141">
        <v>16317</v>
      </c>
      <c r="P55" s="83">
        <f>+N55-O55</f>
        <v>15976</v>
      </c>
      <c r="Q55" s="81"/>
      <c r="R55" s="141">
        <v>27388</v>
      </c>
      <c r="S55" s="141">
        <v>13867</v>
      </c>
      <c r="T55" s="83">
        <f>+R55-S55</f>
        <v>13521</v>
      </c>
      <c r="U55" s="81"/>
      <c r="V55" s="141">
        <v>27257</v>
      </c>
      <c r="W55" s="141">
        <v>13572</v>
      </c>
      <c r="X55" s="83">
        <f>+V55-W55</f>
        <v>13685</v>
      </c>
      <c r="Y55" s="81"/>
      <c r="Z55" s="141">
        <v>534</v>
      </c>
      <c r="AA55" s="141">
        <v>217</v>
      </c>
      <c r="AB55" s="83">
        <f>+Z55-AA55</f>
        <v>317</v>
      </c>
      <c r="AC55" s="44" t="s">
        <v>185</v>
      </c>
      <c r="AD55" s="85">
        <f>+R49+V49+Z49</f>
        <v>88099</v>
      </c>
      <c r="AE55" s="85">
        <f>+R9+V9+Z9</f>
        <v>6</v>
      </c>
      <c r="AF55" s="144">
        <f>+AE55/AD55*100</f>
        <v>6.8105199832007171E-3</v>
      </c>
    </row>
    <row r="56" spans="1:32" x14ac:dyDescent="0.2">
      <c r="A56" s="49" t="s">
        <v>2</v>
      </c>
      <c r="B56" s="82">
        <f t="shared" ref="B56:C57" si="104">+F56+J56+N56+R56+V56+Z56</f>
        <v>24967</v>
      </c>
      <c r="C56" s="82">
        <f t="shared" si="104"/>
        <v>12587</v>
      </c>
      <c r="D56" s="82">
        <f t="shared" si="103"/>
        <v>12380</v>
      </c>
      <c r="E56" s="83"/>
      <c r="F56" s="145">
        <v>5103</v>
      </c>
      <c r="G56" s="145">
        <v>2567</v>
      </c>
      <c r="H56" s="83">
        <f t="shared" ref="H56:H57" si="105">+F56-G56</f>
        <v>2536</v>
      </c>
      <c r="I56" s="83"/>
      <c r="J56" s="145">
        <v>4879</v>
      </c>
      <c r="K56" s="145">
        <v>2467</v>
      </c>
      <c r="L56" s="83">
        <f t="shared" ref="L56:L57" si="106">+J56-K56</f>
        <v>2412</v>
      </c>
      <c r="M56" s="83"/>
      <c r="N56" s="145">
        <v>4913</v>
      </c>
      <c r="O56" s="145">
        <v>2514</v>
      </c>
      <c r="P56" s="83">
        <f t="shared" ref="P56:P57" si="107">+N56-O56</f>
        <v>2399</v>
      </c>
      <c r="Q56" s="83"/>
      <c r="R56" s="145">
        <v>4693</v>
      </c>
      <c r="S56" s="145">
        <v>2371</v>
      </c>
      <c r="T56" s="83">
        <f t="shared" ref="T56:T57" si="108">+R56-S56</f>
        <v>2322</v>
      </c>
      <c r="U56" s="83"/>
      <c r="V56" s="145">
        <v>4894</v>
      </c>
      <c r="W56" s="145">
        <v>2448</v>
      </c>
      <c r="X56" s="83">
        <f t="shared" ref="X56:X57" si="109">+V56-W56</f>
        <v>2446</v>
      </c>
      <c r="Y56" s="83"/>
      <c r="Z56" s="145">
        <v>485</v>
      </c>
      <c r="AA56" s="145">
        <v>220</v>
      </c>
      <c r="AB56" s="83">
        <f t="shared" ref="AB56:AB57" si="110">+Z56-AA56</f>
        <v>265</v>
      </c>
      <c r="AD56" s="85">
        <f>SUM(AD54:AD55)</f>
        <v>248791</v>
      </c>
      <c r="AE56" s="85">
        <f>SUM(AE54:AE55)</f>
        <v>708</v>
      </c>
      <c r="AF56" s="144">
        <f>+AE56/AD56*100</f>
        <v>0.28457621055424032</v>
      </c>
    </row>
    <row r="57" spans="1:32" x14ac:dyDescent="0.2">
      <c r="A57" s="49" t="s">
        <v>81</v>
      </c>
      <c r="B57" s="82">
        <f t="shared" si="104"/>
        <v>9113</v>
      </c>
      <c r="C57" s="82">
        <f t="shared" si="104"/>
        <v>4258</v>
      </c>
      <c r="D57" s="82">
        <f t="shared" si="103"/>
        <v>4855</v>
      </c>
      <c r="E57" s="83"/>
      <c r="F57" s="145">
        <v>2029</v>
      </c>
      <c r="G57" s="145">
        <v>968</v>
      </c>
      <c r="H57" s="83">
        <f t="shared" si="105"/>
        <v>1061</v>
      </c>
      <c r="I57" s="83"/>
      <c r="J57" s="145">
        <v>1993</v>
      </c>
      <c r="K57" s="145">
        <v>955</v>
      </c>
      <c r="L57" s="83">
        <f t="shared" si="106"/>
        <v>1038</v>
      </c>
      <c r="M57" s="83"/>
      <c r="N57" s="145">
        <v>1884</v>
      </c>
      <c r="O57" s="145">
        <v>869</v>
      </c>
      <c r="P57" s="83">
        <f t="shared" si="107"/>
        <v>1015</v>
      </c>
      <c r="Q57" s="83"/>
      <c r="R57" s="145">
        <v>1651</v>
      </c>
      <c r="S57" s="145">
        <v>763</v>
      </c>
      <c r="T57" s="83">
        <f t="shared" si="108"/>
        <v>888</v>
      </c>
      <c r="U57" s="83"/>
      <c r="V57" s="145">
        <v>1556</v>
      </c>
      <c r="W57" s="145">
        <v>703</v>
      </c>
      <c r="X57" s="83">
        <f t="shared" si="109"/>
        <v>853</v>
      </c>
      <c r="Y57" s="83"/>
      <c r="Z57" s="145">
        <v>0</v>
      </c>
      <c r="AA57" s="145">
        <v>0</v>
      </c>
      <c r="AB57" s="83">
        <f t="shared" si="110"/>
        <v>0</v>
      </c>
    </row>
    <row r="58" spans="1:32" x14ac:dyDescent="0.2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</row>
    <row r="59" spans="1:32" s="94" customFormat="1" x14ac:dyDescent="0.2">
      <c r="A59" s="48" t="s">
        <v>82</v>
      </c>
      <c r="B59" s="93">
        <f>SUM(B60:B62)</f>
        <v>55502</v>
      </c>
      <c r="C59" s="93">
        <f t="shared" ref="C59:D59" si="111">SUM(C60:C62)</f>
        <v>27954</v>
      </c>
      <c r="D59" s="93">
        <f t="shared" si="111"/>
        <v>27548</v>
      </c>
      <c r="E59" s="93"/>
      <c r="F59" s="93">
        <f>SUM(F60:F62)</f>
        <v>12534</v>
      </c>
      <c r="G59" s="93">
        <f t="shared" ref="G59:H59" si="112">SUM(G60:G62)</f>
        <v>6312</v>
      </c>
      <c r="H59" s="93">
        <f t="shared" si="112"/>
        <v>6222</v>
      </c>
      <c r="I59" s="93"/>
      <c r="J59" s="93">
        <f>SUM(J60:J62)</f>
        <v>12391</v>
      </c>
      <c r="K59" s="93">
        <f t="shared" ref="K59:L59" si="113">SUM(K60:K62)</f>
        <v>6344</v>
      </c>
      <c r="L59" s="93">
        <f t="shared" si="113"/>
        <v>6047</v>
      </c>
      <c r="M59" s="93"/>
      <c r="N59" s="93">
        <f>SUM(N60:N62)</f>
        <v>10936</v>
      </c>
      <c r="O59" s="93">
        <f t="shared" ref="O59:P59" si="114">SUM(O60:O62)</f>
        <v>5433</v>
      </c>
      <c r="P59" s="93">
        <f t="shared" si="114"/>
        <v>5503</v>
      </c>
      <c r="Q59" s="93"/>
      <c r="R59" s="93">
        <f>SUM(R60:R62)</f>
        <v>10001</v>
      </c>
      <c r="S59" s="93">
        <f t="shared" ref="S59:T59" si="115">SUM(S60:S62)</f>
        <v>5075</v>
      </c>
      <c r="T59" s="93">
        <f t="shared" si="115"/>
        <v>4926</v>
      </c>
      <c r="U59" s="93"/>
      <c r="V59" s="93">
        <f>SUM(V60:V62)</f>
        <v>9581</v>
      </c>
      <c r="W59" s="93">
        <f t="shared" ref="W59:X59" si="116">SUM(W60:W62)</f>
        <v>4765</v>
      </c>
      <c r="X59" s="93">
        <f t="shared" si="116"/>
        <v>4816</v>
      </c>
      <c r="Y59" s="93"/>
      <c r="Z59" s="93">
        <f>SUM(Z60:Z62)</f>
        <v>59</v>
      </c>
      <c r="AA59" s="93">
        <f t="shared" ref="AA59:AB59" si="117">SUM(AA60:AA62)</f>
        <v>25</v>
      </c>
      <c r="AB59" s="93">
        <f t="shared" si="117"/>
        <v>34</v>
      </c>
      <c r="AC59" s="44"/>
    </row>
    <row r="60" spans="1:32" x14ac:dyDescent="0.2">
      <c r="A60" s="49" t="s">
        <v>1</v>
      </c>
      <c r="B60" s="82">
        <f>+F60+J60+N60+R60+V60+Z60</f>
        <v>54824</v>
      </c>
      <c r="C60" s="82">
        <f>+G60+K60+O60+S60+W60+AA60</f>
        <v>27641</v>
      </c>
      <c r="D60" s="82">
        <f t="shared" ref="D60:D61" si="118">+B60-C60</f>
        <v>27183</v>
      </c>
      <c r="E60" s="83"/>
      <c r="F60" s="145">
        <v>12376</v>
      </c>
      <c r="G60" s="145">
        <v>6225</v>
      </c>
      <c r="H60" s="83">
        <f>+F60-G60</f>
        <v>6151</v>
      </c>
      <c r="I60" s="83"/>
      <c r="J60" s="145">
        <v>12237</v>
      </c>
      <c r="K60" s="145">
        <v>6280</v>
      </c>
      <c r="L60" s="83">
        <f>+J60-K60</f>
        <v>5957</v>
      </c>
      <c r="M60" s="83"/>
      <c r="N60" s="145">
        <v>10819</v>
      </c>
      <c r="O60" s="145">
        <v>5387</v>
      </c>
      <c r="P60" s="83">
        <f>+N60-O60</f>
        <v>5432</v>
      </c>
      <c r="Q60" s="83"/>
      <c r="R60" s="145">
        <v>9895</v>
      </c>
      <c r="S60" s="145">
        <v>5021</v>
      </c>
      <c r="T60" s="83">
        <f>+R60-S60</f>
        <v>4874</v>
      </c>
      <c r="U60" s="83"/>
      <c r="V60" s="145">
        <v>9489</v>
      </c>
      <c r="W60" s="145">
        <v>4726</v>
      </c>
      <c r="X60" s="83">
        <f>+V60-W60</f>
        <v>4763</v>
      </c>
      <c r="Y60" s="83"/>
      <c r="Z60" s="145">
        <v>8</v>
      </c>
      <c r="AA60" s="145">
        <v>2</v>
      </c>
      <c r="AB60" s="83">
        <f>+Z60-AA60</f>
        <v>6</v>
      </c>
    </row>
    <row r="61" spans="1:32" x14ac:dyDescent="0.2">
      <c r="A61" s="49" t="s">
        <v>2</v>
      </c>
      <c r="B61" s="82">
        <f t="shared" ref="B61:C61" si="119">+F61+J61+N61+R61+V61+Z61</f>
        <v>678</v>
      </c>
      <c r="C61" s="82">
        <f t="shared" si="119"/>
        <v>313</v>
      </c>
      <c r="D61" s="82">
        <f t="shared" si="118"/>
        <v>365</v>
      </c>
      <c r="E61" s="83"/>
      <c r="F61" s="145">
        <v>158</v>
      </c>
      <c r="G61" s="145">
        <v>87</v>
      </c>
      <c r="H61" s="83">
        <f>+F61-G61</f>
        <v>71</v>
      </c>
      <c r="I61" s="83"/>
      <c r="J61" s="145">
        <v>154</v>
      </c>
      <c r="K61" s="145">
        <v>64</v>
      </c>
      <c r="L61" s="83">
        <f>+J61-K61</f>
        <v>90</v>
      </c>
      <c r="M61" s="83"/>
      <c r="N61" s="145">
        <v>117</v>
      </c>
      <c r="O61" s="145">
        <v>46</v>
      </c>
      <c r="P61" s="83">
        <f>+N61-O61</f>
        <v>71</v>
      </c>
      <c r="Q61" s="83"/>
      <c r="R61" s="145">
        <v>106</v>
      </c>
      <c r="S61" s="145">
        <v>54</v>
      </c>
      <c r="T61" s="83">
        <f>+R61-S61</f>
        <v>52</v>
      </c>
      <c r="U61" s="83"/>
      <c r="V61" s="145">
        <v>92</v>
      </c>
      <c r="W61" s="145">
        <v>39</v>
      </c>
      <c r="X61" s="83">
        <f>+V61-W61</f>
        <v>53</v>
      </c>
      <c r="Y61" s="83"/>
      <c r="Z61" s="145">
        <v>51</v>
      </c>
      <c r="AA61" s="145">
        <v>23</v>
      </c>
      <c r="AB61" s="83">
        <f>+Z61-AA61</f>
        <v>28</v>
      </c>
    </row>
    <row r="62" spans="1:32" x14ac:dyDescent="0.2">
      <c r="A62" s="49" t="s">
        <v>81</v>
      </c>
      <c r="B62" s="93" t="s">
        <v>8</v>
      </c>
      <c r="C62" s="93" t="s">
        <v>8</v>
      </c>
      <c r="D62" s="93" t="s">
        <v>8</v>
      </c>
      <c r="F62" s="93" t="s">
        <v>8</v>
      </c>
      <c r="G62" s="93" t="s">
        <v>8</v>
      </c>
      <c r="H62" s="93" t="s">
        <v>8</v>
      </c>
      <c r="J62" s="93" t="s">
        <v>8</v>
      </c>
      <c r="K62" s="93" t="s">
        <v>8</v>
      </c>
      <c r="L62" s="93" t="s">
        <v>8</v>
      </c>
      <c r="N62" s="93" t="s">
        <v>8</v>
      </c>
      <c r="O62" s="93" t="s">
        <v>8</v>
      </c>
      <c r="P62" s="93" t="s">
        <v>8</v>
      </c>
      <c r="R62" s="93" t="s">
        <v>8</v>
      </c>
      <c r="S62" s="93" t="s">
        <v>8</v>
      </c>
      <c r="T62" s="93" t="s">
        <v>8</v>
      </c>
      <c r="V62" s="93" t="s">
        <v>8</v>
      </c>
      <c r="W62" s="93" t="s">
        <v>8</v>
      </c>
      <c r="X62" s="93" t="s">
        <v>8</v>
      </c>
      <c r="Z62" s="93" t="s">
        <v>8</v>
      </c>
      <c r="AA62" s="93" t="s">
        <v>8</v>
      </c>
      <c r="AB62" s="93" t="s">
        <v>8</v>
      </c>
    </row>
  </sheetData>
  <mergeCells count="23">
    <mergeCell ref="V45:X45"/>
    <mergeCell ref="Z45:AB45"/>
    <mergeCell ref="A48:AB48"/>
    <mergeCell ref="V5:X5"/>
    <mergeCell ref="Z5:AB5"/>
    <mergeCell ref="A8:AB8"/>
    <mergeCell ref="A23:AB23"/>
    <mergeCell ref="A45:A46"/>
    <mergeCell ref="B45:D45"/>
    <mergeCell ref="F45:H45"/>
    <mergeCell ref="J45:L45"/>
    <mergeCell ref="N45:P45"/>
    <mergeCell ref="R45:T45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conditionalFormatting sqref="B49:P62 U49:AB62">
    <cfRule type="cellIs" dxfId="117" priority="10" operator="equal">
      <formula>0</formula>
    </cfRule>
  </conditionalFormatting>
  <conditionalFormatting sqref="B9:AB21">
    <cfRule type="cellIs" dxfId="116" priority="3" operator="equal">
      <formula>0</formula>
    </cfRule>
  </conditionalFormatting>
  <conditionalFormatting sqref="B24:AB36">
    <cfRule type="cellIs" dxfId="115" priority="2" operator="equal">
      <formula>0</formula>
    </cfRule>
  </conditionalFormatting>
  <conditionalFormatting sqref="Q49:Q57">
    <cfRule type="cellIs" dxfId="114" priority="7" operator="equal">
      <formula>0</formula>
    </cfRule>
  </conditionalFormatting>
  <conditionalFormatting sqref="Q62:T62">
    <cfRule type="cellIs" dxfId="113" priority="5" operator="equal">
      <formula>0</formula>
    </cfRule>
  </conditionalFormatting>
  <conditionalFormatting sqref="R55:S56 Q57:S61">
    <cfRule type="cellIs" dxfId="112" priority="9" operator="equal">
      <formula>0</formula>
    </cfRule>
  </conditionalFormatting>
  <conditionalFormatting sqref="R49:T54">
    <cfRule type="cellIs" dxfId="111" priority="4" operator="equal">
      <formula>0</formula>
    </cfRule>
  </conditionalFormatting>
  <conditionalFormatting sqref="T55:T61">
    <cfRule type="cellIs" dxfId="110" priority="1" operator="equal">
      <formula>0</formula>
    </cfRule>
  </conditionalFormatting>
  <hyperlinks>
    <hyperlink ref="AC2" location="Contenido!A1" display="Contenido" xr:uid="{00000000-0004-0000-1F00-000000000000}"/>
  </hyperlinks>
  <printOptions horizontalCentered="1"/>
  <pageMargins left="0.39370078740157483" right="0.39370078740157483" top="0.59055118110236227" bottom="0.19685039370078741" header="0" footer="0"/>
  <pageSetup scale="95" fitToHeight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 tint="0.59999389629810485"/>
    <pageSetUpPr fitToPage="1"/>
  </sheetPr>
  <dimension ref="A1:AC38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201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192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96">
        <f>SUM(B11:B37)</f>
        <v>708</v>
      </c>
      <c r="C9" s="96">
        <f>SUM(C11:C37)</f>
        <v>581</v>
      </c>
      <c r="D9" s="96">
        <f>SUM(D11:D37)</f>
        <v>127</v>
      </c>
      <c r="E9" s="96"/>
      <c r="F9" s="96">
        <f>SUM(F11:F37)</f>
        <v>362</v>
      </c>
      <c r="G9" s="96">
        <f>SUM(G11:G37)</f>
        <v>256</v>
      </c>
      <c r="H9" s="96">
        <f>SUM(H11:H37)</f>
        <v>106</v>
      </c>
      <c r="I9" s="96"/>
      <c r="J9" s="96">
        <f>SUM(J11:J37)</f>
        <v>238</v>
      </c>
      <c r="K9" s="96">
        <f>SUM(K11:K37)</f>
        <v>144</v>
      </c>
      <c r="L9" s="96">
        <f>SUM(L11:L37)</f>
        <v>94</v>
      </c>
      <c r="M9" s="96"/>
      <c r="N9" s="96">
        <f>SUM(N11:N37)</f>
        <v>102</v>
      </c>
      <c r="O9" s="96">
        <f>SUM(O11:O37)</f>
        <v>64</v>
      </c>
      <c r="P9" s="96">
        <f>SUM(P11:P37)</f>
        <v>38</v>
      </c>
      <c r="Q9" s="96"/>
      <c r="R9" s="96">
        <f>SUM(R11:R37)</f>
        <v>318</v>
      </c>
      <c r="S9" s="96">
        <f>SUM(S11:S37)</f>
        <v>273</v>
      </c>
      <c r="T9" s="96">
        <f>SUM(T11:T37)</f>
        <v>45</v>
      </c>
      <c r="U9" s="96"/>
      <c r="V9" s="96">
        <f>SUM(V11:V37)</f>
        <v>-313</v>
      </c>
      <c r="W9" s="96">
        <f>SUM(W11:W37)</f>
        <v>-160</v>
      </c>
      <c r="X9" s="96">
        <f>SUM(X11:X37)</f>
        <v>-153</v>
      </c>
      <c r="Y9" s="96"/>
      <c r="Z9" s="96">
        <f>SUM(Z11:Z37)</f>
        <v>1</v>
      </c>
      <c r="AA9" s="96">
        <f>SUM(AA11:AA37)</f>
        <v>4</v>
      </c>
      <c r="AB9" s="96">
        <f>SUM(AB11:AB37)</f>
        <v>-3</v>
      </c>
      <c r="AC9" s="44"/>
    </row>
    <row r="10" spans="1:29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</row>
    <row r="11" spans="1:29" x14ac:dyDescent="0.2">
      <c r="A11" s="19" t="s">
        <v>27</v>
      </c>
      <c r="B11" s="89">
        <f>+F11+J11+N11+R11+V11+Z11</f>
        <v>163</v>
      </c>
      <c r="C11" s="89">
        <f>+G11+K11+O11+S11+W11+AA11</f>
        <v>120</v>
      </c>
      <c r="D11" s="89">
        <f>+B11-C11</f>
        <v>43</v>
      </c>
      <c r="E11" s="90"/>
      <c r="F11" s="90">
        <v>92</v>
      </c>
      <c r="G11" s="90">
        <v>72</v>
      </c>
      <c r="H11" s="90">
        <f>+F11-G11</f>
        <v>20</v>
      </c>
      <c r="I11" s="90"/>
      <c r="J11" s="90">
        <v>4</v>
      </c>
      <c r="K11" s="90">
        <v>7</v>
      </c>
      <c r="L11" s="90">
        <f>+J11-K11</f>
        <v>-3</v>
      </c>
      <c r="M11" s="90"/>
      <c r="N11" s="90">
        <v>7</v>
      </c>
      <c r="O11" s="90">
        <v>3</v>
      </c>
      <c r="P11" s="90">
        <f>+N11-O11</f>
        <v>4</v>
      </c>
      <c r="Q11" s="90"/>
      <c r="R11" s="90">
        <v>41</v>
      </c>
      <c r="S11" s="90">
        <v>19</v>
      </c>
      <c r="T11" s="90">
        <f>+R11-S11</f>
        <v>22</v>
      </c>
      <c r="U11" s="90"/>
      <c r="V11" s="90">
        <v>18</v>
      </c>
      <c r="W11" s="90">
        <v>18</v>
      </c>
      <c r="X11" s="90">
        <f>+V11-W11</f>
        <v>0</v>
      </c>
      <c r="Y11" s="90"/>
      <c r="Z11" s="90">
        <v>1</v>
      </c>
      <c r="AA11" s="90">
        <v>1</v>
      </c>
      <c r="AB11" s="90">
        <f>+Z11-AA11</f>
        <v>0</v>
      </c>
    </row>
    <row r="12" spans="1:29" x14ac:dyDescent="0.2">
      <c r="A12" s="19" t="s">
        <v>33</v>
      </c>
      <c r="B12" s="89">
        <f t="shared" ref="B12:C37" si="0">+F12+J12+N12+R12+V12+Z12</f>
        <v>-277</v>
      </c>
      <c r="C12" s="89">
        <f t="shared" si="0"/>
        <v>-130</v>
      </c>
      <c r="D12" s="89">
        <f t="shared" ref="D12:D37" si="1">+B12-C12</f>
        <v>-147</v>
      </c>
      <c r="E12" s="90"/>
      <c r="F12" s="90">
        <v>-16</v>
      </c>
      <c r="G12" s="90">
        <v>-13</v>
      </c>
      <c r="H12" s="90">
        <f t="shared" ref="H12:H37" si="2">+F12-G12</f>
        <v>-3</v>
      </c>
      <c r="I12" s="90"/>
      <c r="J12" s="90">
        <v>2</v>
      </c>
      <c r="K12" s="90">
        <v>2</v>
      </c>
      <c r="L12" s="90">
        <f t="shared" ref="L12:L37" si="3">+J12-K12</f>
        <v>0</v>
      </c>
      <c r="M12" s="90"/>
      <c r="N12" s="90">
        <v>-41</v>
      </c>
      <c r="O12" s="90">
        <v>-15</v>
      </c>
      <c r="P12" s="90">
        <f t="shared" ref="P12:P37" si="4">+N12-O12</f>
        <v>-26</v>
      </c>
      <c r="Q12" s="90"/>
      <c r="R12" s="90">
        <v>-99</v>
      </c>
      <c r="S12" s="90">
        <v>-41</v>
      </c>
      <c r="T12" s="90">
        <f t="shared" ref="T12:T37" si="5">+R12-S12</f>
        <v>-58</v>
      </c>
      <c r="U12" s="90"/>
      <c r="V12" s="90">
        <v>-124</v>
      </c>
      <c r="W12" s="90">
        <v>-63</v>
      </c>
      <c r="X12" s="90">
        <f t="shared" ref="X12:X37" si="6">+V12-W12</f>
        <v>-61</v>
      </c>
      <c r="Y12" s="90"/>
      <c r="Z12" s="90">
        <v>1</v>
      </c>
      <c r="AA12" s="90">
        <v>0</v>
      </c>
      <c r="AB12" s="90">
        <f t="shared" ref="AB12:AB37" si="7">+Z12-AA12</f>
        <v>1</v>
      </c>
    </row>
    <row r="13" spans="1:29" x14ac:dyDescent="0.2">
      <c r="A13" s="19" t="s">
        <v>19</v>
      </c>
      <c r="B13" s="89">
        <f t="shared" si="0"/>
        <v>-40</v>
      </c>
      <c r="C13" s="89">
        <f t="shared" si="0"/>
        <v>10</v>
      </c>
      <c r="D13" s="89">
        <f t="shared" si="1"/>
        <v>-50</v>
      </c>
      <c r="E13" s="90"/>
      <c r="F13" s="90">
        <v>57</v>
      </c>
      <c r="G13" s="90">
        <v>57</v>
      </c>
      <c r="H13" s="90">
        <f t="shared" si="2"/>
        <v>0</v>
      </c>
      <c r="I13" s="90"/>
      <c r="J13" s="90">
        <v>-46</v>
      </c>
      <c r="K13" s="90">
        <v>-39</v>
      </c>
      <c r="L13" s="90">
        <f t="shared" si="3"/>
        <v>-7</v>
      </c>
      <c r="M13" s="90"/>
      <c r="N13" s="90">
        <v>-8</v>
      </c>
      <c r="O13" s="90">
        <v>4</v>
      </c>
      <c r="P13" s="90">
        <f t="shared" si="4"/>
        <v>-12</v>
      </c>
      <c r="Q13" s="90"/>
      <c r="R13" s="90">
        <v>12</v>
      </c>
      <c r="S13" s="90">
        <v>8</v>
      </c>
      <c r="T13" s="90">
        <f t="shared" si="5"/>
        <v>4</v>
      </c>
      <c r="U13" s="90"/>
      <c r="V13" s="90">
        <v>-30</v>
      </c>
      <c r="W13" s="90">
        <v>-14</v>
      </c>
      <c r="X13" s="90">
        <f t="shared" si="6"/>
        <v>-16</v>
      </c>
      <c r="Y13" s="90"/>
      <c r="Z13" s="90">
        <v>-25</v>
      </c>
      <c r="AA13" s="90">
        <v>-6</v>
      </c>
      <c r="AB13" s="90">
        <f t="shared" si="7"/>
        <v>-19</v>
      </c>
    </row>
    <row r="14" spans="1:29" x14ac:dyDescent="0.2">
      <c r="A14" s="19" t="s">
        <v>34</v>
      </c>
      <c r="B14" s="89">
        <f t="shared" si="0"/>
        <v>-100</v>
      </c>
      <c r="C14" s="89">
        <f t="shared" si="0"/>
        <v>-67</v>
      </c>
      <c r="D14" s="89">
        <f t="shared" si="1"/>
        <v>-33</v>
      </c>
      <c r="E14" s="90"/>
      <c r="F14" s="90">
        <v>-25</v>
      </c>
      <c r="G14" s="90">
        <v>-27</v>
      </c>
      <c r="H14" s="90">
        <f t="shared" si="2"/>
        <v>2</v>
      </c>
      <c r="I14" s="90"/>
      <c r="J14" s="90">
        <v>-30</v>
      </c>
      <c r="K14" s="90">
        <v>-14</v>
      </c>
      <c r="L14" s="90">
        <f t="shared" si="3"/>
        <v>-16</v>
      </c>
      <c r="M14" s="90"/>
      <c r="N14" s="90">
        <v>-5</v>
      </c>
      <c r="O14" s="90">
        <v>0</v>
      </c>
      <c r="P14" s="90">
        <f t="shared" si="4"/>
        <v>-5</v>
      </c>
      <c r="Q14" s="90"/>
      <c r="R14" s="90">
        <v>-9</v>
      </c>
      <c r="S14" s="90">
        <v>-8</v>
      </c>
      <c r="T14" s="90">
        <f t="shared" si="5"/>
        <v>-1</v>
      </c>
      <c r="U14" s="90"/>
      <c r="V14" s="90">
        <v>-31</v>
      </c>
      <c r="W14" s="90">
        <v>-18</v>
      </c>
      <c r="X14" s="90">
        <f t="shared" si="6"/>
        <v>-13</v>
      </c>
      <c r="Y14" s="90"/>
      <c r="Z14" s="90">
        <v>0</v>
      </c>
      <c r="AA14" s="90">
        <v>0</v>
      </c>
      <c r="AB14" s="90">
        <f t="shared" si="7"/>
        <v>0</v>
      </c>
    </row>
    <row r="15" spans="1:29" x14ac:dyDescent="0.2">
      <c r="A15" s="19" t="s">
        <v>35</v>
      </c>
      <c r="B15" s="89">
        <f t="shared" si="0"/>
        <v>-3</v>
      </c>
      <c r="C15" s="89">
        <f t="shared" si="0"/>
        <v>5</v>
      </c>
      <c r="D15" s="89">
        <f t="shared" si="1"/>
        <v>-8</v>
      </c>
      <c r="E15" s="91"/>
      <c r="F15" s="91">
        <v>6</v>
      </c>
      <c r="G15" s="91">
        <v>3</v>
      </c>
      <c r="H15" s="90">
        <f t="shared" si="2"/>
        <v>3</v>
      </c>
      <c r="I15" s="91"/>
      <c r="J15" s="90">
        <v>5</v>
      </c>
      <c r="K15" s="90">
        <v>3</v>
      </c>
      <c r="L15" s="90">
        <f t="shared" si="3"/>
        <v>2</v>
      </c>
      <c r="M15" s="90"/>
      <c r="N15" s="90">
        <v>3</v>
      </c>
      <c r="O15" s="90">
        <v>4</v>
      </c>
      <c r="P15" s="90">
        <f t="shared" si="4"/>
        <v>-1</v>
      </c>
      <c r="Q15" s="90"/>
      <c r="R15" s="90">
        <v>1</v>
      </c>
      <c r="S15" s="90">
        <v>6</v>
      </c>
      <c r="T15" s="90">
        <f t="shared" si="5"/>
        <v>-5</v>
      </c>
      <c r="U15" s="90"/>
      <c r="V15" s="90">
        <v>-21</v>
      </c>
      <c r="W15" s="90">
        <v>-13</v>
      </c>
      <c r="X15" s="90">
        <f t="shared" si="6"/>
        <v>-8</v>
      </c>
      <c r="Y15" s="90"/>
      <c r="Z15" s="90">
        <v>3</v>
      </c>
      <c r="AA15" s="90">
        <v>2</v>
      </c>
      <c r="AB15" s="90">
        <f t="shared" si="7"/>
        <v>1</v>
      </c>
    </row>
    <row r="16" spans="1:29" x14ac:dyDescent="0.2">
      <c r="A16" s="19" t="s">
        <v>36</v>
      </c>
      <c r="B16" s="89">
        <f t="shared" si="0"/>
        <v>45</v>
      </c>
      <c r="C16" s="89">
        <f t="shared" si="0"/>
        <v>53</v>
      </c>
      <c r="D16" s="89">
        <f t="shared" si="1"/>
        <v>-8</v>
      </c>
      <c r="E16" s="91"/>
      <c r="F16" s="91">
        <v>-1</v>
      </c>
      <c r="G16" s="91">
        <v>5</v>
      </c>
      <c r="H16" s="90">
        <f t="shared" si="2"/>
        <v>-6</v>
      </c>
      <c r="I16" s="91"/>
      <c r="J16" s="91">
        <v>25</v>
      </c>
      <c r="K16" s="91">
        <v>22</v>
      </c>
      <c r="L16" s="90">
        <f t="shared" si="3"/>
        <v>3</v>
      </c>
      <c r="M16" s="91"/>
      <c r="N16" s="91">
        <v>10</v>
      </c>
      <c r="O16" s="91">
        <v>5</v>
      </c>
      <c r="P16" s="90">
        <f t="shared" si="4"/>
        <v>5</v>
      </c>
      <c r="Q16" s="91"/>
      <c r="R16" s="91">
        <v>-8</v>
      </c>
      <c r="S16" s="91">
        <v>11</v>
      </c>
      <c r="T16" s="90">
        <f t="shared" si="5"/>
        <v>-19</v>
      </c>
      <c r="U16" s="91"/>
      <c r="V16" s="91">
        <v>-12</v>
      </c>
      <c r="W16" s="91">
        <v>-6</v>
      </c>
      <c r="X16" s="90">
        <f t="shared" si="6"/>
        <v>-6</v>
      </c>
      <c r="Y16" s="91"/>
      <c r="Z16" s="91">
        <v>31</v>
      </c>
      <c r="AA16" s="91">
        <v>16</v>
      </c>
      <c r="AB16" s="90">
        <f t="shared" si="7"/>
        <v>15</v>
      </c>
    </row>
    <row r="17" spans="1:28" x14ac:dyDescent="0.2">
      <c r="A17" s="19" t="s">
        <v>53</v>
      </c>
      <c r="B17" s="89">
        <f t="shared" si="0"/>
        <v>7</v>
      </c>
      <c r="C17" s="89">
        <f t="shared" si="0"/>
        <v>9</v>
      </c>
      <c r="D17" s="89">
        <f t="shared" si="1"/>
        <v>-2</v>
      </c>
      <c r="E17" s="91"/>
      <c r="F17" s="91">
        <v>3</v>
      </c>
      <c r="G17" s="91">
        <v>2</v>
      </c>
      <c r="H17" s="90">
        <f t="shared" si="2"/>
        <v>1</v>
      </c>
      <c r="I17" s="91"/>
      <c r="J17" s="91">
        <v>6</v>
      </c>
      <c r="K17" s="91">
        <v>4</v>
      </c>
      <c r="L17" s="90">
        <f t="shared" si="3"/>
        <v>2</v>
      </c>
      <c r="M17" s="91"/>
      <c r="N17" s="91">
        <v>-1</v>
      </c>
      <c r="O17" s="91">
        <v>-2</v>
      </c>
      <c r="P17" s="90">
        <f t="shared" si="4"/>
        <v>1</v>
      </c>
      <c r="Q17" s="91"/>
      <c r="R17" s="91">
        <v>0</v>
      </c>
      <c r="S17" s="91">
        <v>3</v>
      </c>
      <c r="T17" s="90">
        <f t="shared" si="5"/>
        <v>-3</v>
      </c>
      <c r="U17" s="91"/>
      <c r="V17" s="91">
        <v>-2</v>
      </c>
      <c r="W17" s="91">
        <v>1</v>
      </c>
      <c r="X17" s="90">
        <f t="shared" si="6"/>
        <v>-3</v>
      </c>
      <c r="Y17" s="91"/>
      <c r="Z17" s="91">
        <v>1</v>
      </c>
      <c r="AA17" s="91">
        <v>1</v>
      </c>
      <c r="AB17" s="90">
        <f t="shared" si="7"/>
        <v>0</v>
      </c>
    </row>
    <row r="18" spans="1:28" x14ac:dyDescent="0.2">
      <c r="A18" s="19" t="s">
        <v>28</v>
      </c>
      <c r="B18" s="89">
        <f t="shared" si="0"/>
        <v>179</v>
      </c>
      <c r="C18" s="89">
        <f t="shared" si="0"/>
        <v>122</v>
      </c>
      <c r="D18" s="89">
        <f t="shared" si="1"/>
        <v>57</v>
      </c>
      <c r="E18" s="91"/>
      <c r="F18" s="91">
        <v>90</v>
      </c>
      <c r="G18" s="91">
        <v>63</v>
      </c>
      <c r="H18" s="90">
        <f t="shared" si="2"/>
        <v>27</v>
      </c>
      <c r="I18" s="91"/>
      <c r="J18" s="91">
        <v>59</v>
      </c>
      <c r="K18" s="91">
        <v>40</v>
      </c>
      <c r="L18" s="90">
        <f t="shared" si="3"/>
        <v>19</v>
      </c>
      <c r="M18" s="91"/>
      <c r="N18" s="91">
        <v>-2</v>
      </c>
      <c r="O18" s="91">
        <v>5</v>
      </c>
      <c r="P18" s="90">
        <f t="shared" si="4"/>
        <v>-7</v>
      </c>
      <c r="Q18" s="91"/>
      <c r="R18" s="91">
        <v>68</v>
      </c>
      <c r="S18" s="91">
        <v>34</v>
      </c>
      <c r="T18" s="90">
        <f t="shared" si="5"/>
        <v>34</v>
      </c>
      <c r="U18" s="91"/>
      <c r="V18" s="91">
        <v>-39</v>
      </c>
      <c r="W18" s="91">
        <v>-20</v>
      </c>
      <c r="X18" s="90">
        <f t="shared" si="6"/>
        <v>-19</v>
      </c>
      <c r="Y18" s="91"/>
      <c r="Z18" s="91">
        <v>3</v>
      </c>
      <c r="AA18" s="91">
        <v>0</v>
      </c>
      <c r="AB18" s="90">
        <f t="shared" si="7"/>
        <v>3</v>
      </c>
    </row>
    <row r="19" spans="1:28" x14ac:dyDescent="0.2">
      <c r="A19" s="19" t="s">
        <v>37</v>
      </c>
      <c r="B19" s="89">
        <f t="shared" si="0"/>
        <v>48</v>
      </c>
      <c r="C19" s="89">
        <f t="shared" si="0"/>
        <v>41</v>
      </c>
      <c r="D19" s="89">
        <f t="shared" si="1"/>
        <v>7</v>
      </c>
      <c r="E19" s="90"/>
      <c r="F19" s="90">
        <v>7</v>
      </c>
      <c r="G19" s="90">
        <v>7</v>
      </c>
      <c r="H19" s="90">
        <f t="shared" si="2"/>
        <v>0</v>
      </c>
      <c r="I19" s="90"/>
      <c r="J19" s="90">
        <v>15</v>
      </c>
      <c r="K19" s="90">
        <v>7</v>
      </c>
      <c r="L19" s="90">
        <f t="shared" si="3"/>
        <v>8</v>
      </c>
      <c r="M19" s="90"/>
      <c r="N19" s="90">
        <v>3</v>
      </c>
      <c r="O19" s="90">
        <v>9</v>
      </c>
      <c r="P19" s="90">
        <f t="shared" si="4"/>
        <v>-6</v>
      </c>
      <c r="Q19" s="90"/>
      <c r="R19" s="90">
        <v>2</v>
      </c>
      <c r="S19" s="90">
        <v>8</v>
      </c>
      <c r="T19" s="90">
        <f t="shared" si="5"/>
        <v>-6</v>
      </c>
      <c r="U19" s="90"/>
      <c r="V19" s="90">
        <v>19</v>
      </c>
      <c r="W19" s="90">
        <v>9</v>
      </c>
      <c r="X19" s="90">
        <f t="shared" si="6"/>
        <v>10</v>
      </c>
      <c r="Y19" s="90"/>
      <c r="Z19" s="90">
        <v>2</v>
      </c>
      <c r="AA19" s="90">
        <v>1</v>
      </c>
      <c r="AB19" s="90">
        <f t="shared" si="7"/>
        <v>1</v>
      </c>
    </row>
    <row r="20" spans="1:28" x14ac:dyDescent="0.2">
      <c r="A20" s="19" t="s">
        <v>38</v>
      </c>
      <c r="B20" s="89">
        <f t="shared" si="0"/>
        <v>126</v>
      </c>
      <c r="C20" s="89">
        <f t="shared" si="0"/>
        <v>69</v>
      </c>
      <c r="D20" s="89">
        <f t="shared" si="1"/>
        <v>57</v>
      </c>
      <c r="E20" s="91"/>
      <c r="F20" s="91">
        <v>41</v>
      </c>
      <c r="G20" s="91">
        <v>13</v>
      </c>
      <c r="H20" s="90">
        <f t="shared" si="2"/>
        <v>28</v>
      </c>
      <c r="I20" s="91"/>
      <c r="J20" s="91">
        <v>10</v>
      </c>
      <c r="K20" s="91">
        <v>2</v>
      </c>
      <c r="L20" s="90">
        <f t="shared" si="3"/>
        <v>8</v>
      </c>
      <c r="M20" s="91"/>
      <c r="N20" s="91">
        <v>8</v>
      </c>
      <c r="O20" s="91">
        <v>3</v>
      </c>
      <c r="P20" s="90">
        <f t="shared" si="4"/>
        <v>5</v>
      </c>
      <c r="Q20" s="91"/>
      <c r="R20" s="91">
        <v>65</v>
      </c>
      <c r="S20" s="91">
        <v>55</v>
      </c>
      <c r="T20" s="90">
        <f t="shared" si="5"/>
        <v>10</v>
      </c>
      <c r="U20" s="91"/>
      <c r="V20" s="91">
        <v>-1</v>
      </c>
      <c r="W20" s="91">
        <v>-4</v>
      </c>
      <c r="X20" s="90">
        <f t="shared" si="6"/>
        <v>3</v>
      </c>
      <c r="Y20" s="91"/>
      <c r="Z20" s="91">
        <v>3</v>
      </c>
      <c r="AA20" s="91">
        <v>0</v>
      </c>
      <c r="AB20" s="90">
        <f t="shared" si="7"/>
        <v>3</v>
      </c>
    </row>
    <row r="21" spans="1:28" x14ac:dyDescent="0.2">
      <c r="A21" s="19" t="s">
        <v>39</v>
      </c>
      <c r="B21" s="89">
        <f t="shared" si="0"/>
        <v>118</v>
      </c>
      <c r="C21" s="89">
        <f t="shared" si="0"/>
        <v>75</v>
      </c>
      <c r="D21" s="89">
        <f t="shared" si="1"/>
        <v>43</v>
      </c>
      <c r="E21" s="91"/>
      <c r="F21" s="91">
        <v>18</v>
      </c>
      <c r="G21" s="91">
        <v>11</v>
      </c>
      <c r="H21" s="90">
        <f t="shared" si="2"/>
        <v>7</v>
      </c>
      <c r="I21" s="91"/>
      <c r="J21" s="91">
        <v>25</v>
      </c>
      <c r="K21" s="91">
        <v>20</v>
      </c>
      <c r="L21" s="90">
        <f t="shared" si="3"/>
        <v>5</v>
      </c>
      <c r="M21" s="91"/>
      <c r="N21" s="91">
        <v>32</v>
      </c>
      <c r="O21" s="91">
        <v>16</v>
      </c>
      <c r="P21" s="90">
        <f t="shared" si="4"/>
        <v>16</v>
      </c>
      <c r="Q21" s="91"/>
      <c r="R21" s="91">
        <v>22</v>
      </c>
      <c r="S21" s="91">
        <v>15</v>
      </c>
      <c r="T21" s="90">
        <f t="shared" si="5"/>
        <v>7</v>
      </c>
      <c r="U21" s="91"/>
      <c r="V21" s="91">
        <v>21</v>
      </c>
      <c r="W21" s="91">
        <v>13</v>
      </c>
      <c r="X21" s="90">
        <f t="shared" si="6"/>
        <v>8</v>
      </c>
      <c r="Y21" s="91"/>
      <c r="Z21" s="91">
        <v>0</v>
      </c>
      <c r="AA21" s="91">
        <v>0</v>
      </c>
      <c r="AB21" s="90">
        <f t="shared" si="7"/>
        <v>0</v>
      </c>
    </row>
    <row r="22" spans="1:28" x14ac:dyDescent="0.2">
      <c r="A22" s="18" t="s">
        <v>20</v>
      </c>
      <c r="B22" s="89">
        <f t="shared" si="0"/>
        <v>84</v>
      </c>
      <c r="C22" s="89">
        <f t="shared" si="0"/>
        <v>53</v>
      </c>
      <c r="D22" s="89">
        <f t="shared" si="1"/>
        <v>31</v>
      </c>
      <c r="F22" s="90">
        <v>15</v>
      </c>
      <c r="G22" s="90">
        <v>6</v>
      </c>
      <c r="H22" s="90">
        <f t="shared" si="2"/>
        <v>9</v>
      </c>
      <c r="J22" s="90">
        <v>17</v>
      </c>
      <c r="K22" s="90">
        <v>9</v>
      </c>
      <c r="L22" s="90">
        <f t="shared" si="3"/>
        <v>8</v>
      </c>
      <c r="N22" s="90">
        <v>9</v>
      </c>
      <c r="O22" s="90">
        <v>10</v>
      </c>
      <c r="P22" s="90">
        <f t="shared" si="4"/>
        <v>-1</v>
      </c>
      <c r="R22" s="90">
        <v>35</v>
      </c>
      <c r="S22" s="90">
        <v>23</v>
      </c>
      <c r="T22" s="90">
        <f t="shared" si="5"/>
        <v>12</v>
      </c>
      <c r="V22" s="90">
        <v>6</v>
      </c>
      <c r="W22" s="90">
        <v>3</v>
      </c>
      <c r="X22" s="90">
        <f t="shared" si="6"/>
        <v>3</v>
      </c>
      <c r="Z22" s="90">
        <v>2</v>
      </c>
      <c r="AA22" s="90">
        <v>2</v>
      </c>
      <c r="AB22" s="90">
        <f t="shared" si="7"/>
        <v>0</v>
      </c>
    </row>
    <row r="23" spans="1:28" x14ac:dyDescent="0.2">
      <c r="A23" s="19" t="s">
        <v>40</v>
      </c>
      <c r="B23" s="89">
        <f t="shared" si="0"/>
        <v>1</v>
      </c>
      <c r="C23" s="89">
        <f t="shared" si="0"/>
        <v>-15</v>
      </c>
      <c r="D23" s="89">
        <f t="shared" si="1"/>
        <v>16</v>
      </c>
      <c r="F23" s="89">
        <v>4</v>
      </c>
      <c r="G23" s="89">
        <v>7</v>
      </c>
      <c r="H23" s="90">
        <f t="shared" si="2"/>
        <v>-3</v>
      </c>
      <c r="J23" s="89">
        <v>-15</v>
      </c>
      <c r="K23" s="89">
        <v>4</v>
      </c>
      <c r="L23" s="90">
        <f t="shared" si="3"/>
        <v>-19</v>
      </c>
      <c r="N23" s="89">
        <v>1</v>
      </c>
      <c r="O23" s="89">
        <v>-38</v>
      </c>
      <c r="P23" s="90">
        <f t="shared" si="4"/>
        <v>39</v>
      </c>
      <c r="R23" s="89">
        <v>8</v>
      </c>
      <c r="S23" s="89">
        <v>13</v>
      </c>
      <c r="T23" s="90">
        <f t="shared" si="5"/>
        <v>-5</v>
      </c>
      <c r="V23" s="89">
        <v>3</v>
      </c>
      <c r="W23" s="89">
        <v>-1</v>
      </c>
      <c r="X23" s="90">
        <f t="shared" si="6"/>
        <v>4</v>
      </c>
      <c r="Z23" s="89">
        <v>0</v>
      </c>
      <c r="AA23" s="89">
        <v>0</v>
      </c>
      <c r="AB23" s="90">
        <f t="shared" si="7"/>
        <v>0</v>
      </c>
    </row>
    <row r="24" spans="1:28" x14ac:dyDescent="0.2">
      <c r="A24" s="19" t="s">
        <v>21</v>
      </c>
      <c r="B24" s="89">
        <f t="shared" si="0"/>
        <v>28</v>
      </c>
      <c r="C24" s="89">
        <f t="shared" si="0"/>
        <v>-11</v>
      </c>
      <c r="D24" s="89">
        <f t="shared" si="1"/>
        <v>39</v>
      </c>
      <c r="F24" s="89">
        <v>56</v>
      </c>
      <c r="G24" s="89">
        <v>26</v>
      </c>
      <c r="H24" s="90">
        <f t="shared" si="2"/>
        <v>30</v>
      </c>
      <c r="J24" s="89">
        <v>11</v>
      </c>
      <c r="K24" s="89">
        <v>-1</v>
      </c>
      <c r="L24" s="90">
        <f t="shared" si="3"/>
        <v>12</v>
      </c>
      <c r="N24" s="89">
        <v>-14</v>
      </c>
      <c r="O24" s="89">
        <v>-5</v>
      </c>
      <c r="P24" s="90">
        <f t="shared" si="4"/>
        <v>-9</v>
      </c>
      <c r="R24" s="89">
        <v>16</v>
      </c>
      <c r="S24" s="89">
        <v>13</v>
      </c>
      <c r="T24" s="90">
        <f t="shared" si="5"/>
        <v>3</v>
      </c>
      <c r="V24" s="89">
        <v>-20</v>
      </c>
      <c r="W24" s="89">
        <v>-29</v>
      </c>
      <c r="X24" s="90">
        <f t="shared" si="6"/>
        <v>9</v>
      </c>
      <c r="Z24" s="89">
        <v>-21</v>
      </c>
      <c r="AA24" s="89">
        <v>-15</v>
      </c>
      <c r="AB24" s="90">
        <f t="shared" si="7"/>
        <v>-6</v>
      </c>
    </row>
    <row r="25" spans="1:28" x14ac:dyDescent="0.2">
      <c r="A25" s="19" t="s">
        <v>87</v>
      </c>
      <c r="B25" s="89">
        <f t="shared" si="0"/>
        <v>42</v>
      </c>
      <c r="C25" s="89">
        <f t="shared" si="0"/>
        <v>26</v>
      </c>
      <c r="D25" s="89">
        <f t="shared" si="1"/>
        <v>16</v>
      </c>
      <c r="F25" s="89">
        <v>8</v>
      </c>
      <c r="G25" s="89">
        <v>15</v>
      </c>
      <c r="H25" s="90">
        <f t="shared" si="2"/>
        <v>-7</v>
      </c>
      <c r="J25" s="89">
        <v>-1</v>
      </c>
      <c r="K25" s="89">
        <v>-7</v>
      </c>
      <c r="L25" s="90">
        <f t="shared" si="3"/>
        <v>6</v>
      </c>
      <c r="N25" s="89">
        <v>11</v>
      </c>
      <c r="O25" s="89">
        <v>3</v>
      </c>
      <c r="P25" s="90">
        <f t="shared" si="4"/>
        <v>8</v>
      </c>
      <c r="R25" s="89">
        <v>26</v>
      </c>
      <c r="S25" s="89">
        <v>15</v>
      </c>
      <c r="T25" s="90">
        <f t="shared" si="5"/>
        <v>11</v>
      </c>
      <c r="V25" s="89">
        <v>-2</v>
      </c>
      <c r="W25" s="89">
        <v>0</v>
      </c>
      <c r="X25" s="90">
        <f t="shared" si="6"/>
        <v>-2</v>
      </c>
      <c r="Z25" s="89">
        <v>0</v>
      </c>
      <c r="AA25" s="89">
        <v>0</v>
      </c>
      <c r="AB25" s="90">
        <f t="shared" si="7"/>
        <v>0</v>
      </c>
    </row>
    <row r="26" spans="1:28" x14ac:dyDescent="0.2">
      <c r="A26" s="19" t="s">
        <v>29</v>
      </c>
      <c r="B26" s="89">
        <f t="shared" si="0"/>
        <v>123</v>
      </c>
      <c r="C26" s="89">
        <f t="shared" si="0"/>
        <v>63</v>
      </c>
      <c r="D26" s="89">
        <f t="shared" si="1"/>
        <v>60</v>
      </c>
      <c r="F26" s="89">
        <v>25</v>
      </c>
      <c r="G26" s="89">
        <v>10</v>
      </c>
      <c r="H26" s="90">
        <f t="shared" si="2"/>
        <v>15</v>
      </c>
      <c r="J26" s="89">
        <v>34</v>
      </c>
      <c r="K26" s="89">
        <v>17</v>
      </c>
      <c r="L26" s="90">
        <f t="shared" si="3"/>
        <v>17</v>
      </c>
      <c r="N26" s="89">
        <v>28</v>
      </c>
      <c r="O26" s="89">
        <v>21</v>
      </c>
      <c r="P26" s="90">
        <f t="shared" si="4"/>
        <v>7</v>
      </c>
      <c r="R26" s="89">
        <v>27</v>
      </c>
      <c r="S26" s="89">
        <v>11</v>
      </c>
      <c r="T26" s="90">
        <f t="shared" si="5"/>
        <v>16</v>
      </c>
      <c r="V26" s="89">
        <v>7</v>
      </c>
      <c r="W26" s="89">
        <v>3</v>
      </c>
      <c r="X26" s="90">
        <f t="shared" si="6"/>
        <v>4</v>
      </c>
      <c r="Z26" s="89">
        <v>2</v>
      </c>
      <c r="AA26" s="89">
        <v>1</v>
      </c>
      <c r="AB26" s="90">
        <f t="shared" si="7"/>
        <v>1</v>
      </c>
    </row>
    <row r="27" spans="1:28" x14ac:dyDescent="0.2">
      <c r="A27" s="19" t="s">
        <v>41</v>
      </c>
      <c r="B27" s="89">
        <f t="shared" si="0"/>
        <v>-27</v>
      </c>
      <c r="C27" s="89">
        <f t="shared" si="0"/>
        <v>-19</v>
      </c>
      <c r="D27" s="89">
        <f t="shared" si="1"/>
        <v>-8</v>
      </c>
      <c r="F27" s="89">
        <v>-6</v>
      </c>
      <c r="G27" s="89">
        <v>-5</v>
      </c>
      <c r="H27" s="90">
        <f t="shared" si="2"/>
        <v>-1</v>
      </c>
      <c r="J27" s="89">
        <v>-4</v>
      </c>
      <c r="K27" s="89">
        <v>-3</v>
      </c>
      <c r="L27" s="90">
        <f t="shared" si="3"/>
        <v>-1</v>
      </c>
      <c r="N27" s="89">
        <v>-6</v>
      </c>
      <c r="O27" s="89">
        <v>-4</v>
      </c>
      <c r="P27" s="90">
        <f t="shared" si="4"/>
        <v>-2</v>
      </c>
      <c r="R27" s="89">
        <v>-8</v>
      </c>
      <c r="S27" s="89">
        <v>-1</v>
      </c>
      <c r="T27" s="90">
        <f t="shared" si="5"/>
        <v>-7</v>
      </c>
      <c r="V27" s="89">
        <v>-3</v>
      </c>
      <c r="W27" s="89">
        <v>-6</v>
      </c>
      <c r="X27" s="90">
        <f t="shared" si="6"/>
        <v>3</v>
      </c>
      <c r="Z27" s="89">
        <v>0</v>
      </c>
      <c r="AA27" s="89">
        <v>0</v>
      </c>
      <c r="AB27" s="90">
        <f t="shared" si="7"/>
        <v>0</v>
      </c>
    </row>
    <row r="28" spans="1:28" x14ac:dyDescent="0.2">
      <c r="A28" s="19" t="s">
        <v>42</v>
      </c>
      <c r="B28" s="89">
        <f t="shared" si="0"/>
        <v>41</v>
      </c>
      <c r="C28" s="89">
        <f t="shared" si="0"/>
        <v>27</v>
      </c>
      <c r="D28" s="89">
        <f t="shared" si="1"/>
        <v>14</v>
      </c>
      <c r="F28" s="89">
        <v>21</v>
      </c>
      <c r="G28" s="89">
        <v>19</v>
      </c>
      <c r="H28" s="90">
        <f t="shared" si="2"/>
        <v>2</v>
      </c>
      <c r="J28" s="89">
        <v>11</v>
      </c>
      <c r="K28" s="89">
        <v>3</v>
      </c>
      <c r="L28" s="90">
        <f t="shared" si="3"/>
        <v>8</v>
      </c>
      <c r="N28" s="89">
        <v>11</v>
      </c>
      <c r="O28" s="89">
        <v>6</v>
      </c>
      <c r="P28" s="90">
        <f t="shared" si="4"/>
        <v>5</v>
      </c>
      <c r="R28" s="89">
        <v>10</v>
      </c>
      <c r="S28" s="89">
        <v>1</v>
      </c>
      <c r="T28" s="90">
        <f t="shared" si="5"/>
        <v>9</v>
      </c>
      <c r="V28" s="89">
        <v>-13</v>
      </c>
      <c r="W28" s="89">
        <v>-3</v>
      </c>
      <c r="X28" s="90">
        <f t="shared" si="6"/>
        <v>-10</v>
      </c>
      <c r="Z28" s="89">
        <v>1</v>
      </c>
      <c r="AA28" s="89">
        <v>1</v>
      </c>
      <c r="AB28" s="90">
        <f t="shared" si="7"/>
        <v>0</v>
      </c>
    </row>
    <row r="29" spans="1:28" x14ac:dyDescent="0.2">
      <c r="A29" s="19" t="s">
        <v>30</v>
      </c>
      <c r="B29" s="89">
        <f t="shared" si="0"/>
        <v>25</v>
      </c>
      <c r="C29" s="89">
        <f t="shared" si="0"/>
        <v>25</v>
      </c>
      <c r="D29" s="89">
        <f t="shared" si="1"/>
        <v>0</v>
      </c>
      <c r="F29" s="89">
        <v>7</v>
      </c>
      <c r="G29" s="89">
        <v>5</v>
      </c>
      <c r="H29" s="90">
        <f t="shared" si="2"/>
        <v>2</v>
      </c>
      <c r="J29" s="89">
        <v>8</v>
      </c>
      <c r="K29" s="89">
        <v>5</v>
      </c>
      <c r="L29" s="90">
        <f t="shared" si="3"/>
        <v>3</v>
      </c>
      <c r="N29" s="89">
        <v>9</v>
      </c>
      <c r="O29" s="89">
        <v>9</v>
      </c>
      <c r="P29" s="90">
        <f t="shared" si="4"/>
        <v>0</v>
      </c>
      <c r="R29" s="89">
        <v>17</v>
      </c>
      <c r="S29" s="89">
        <v>10</v>
      </c>
      <c r="T29" s="90">
        <f t="shared" si="5"/>
        <v>7</v>
      </c>
      <c r="V29" s="89">
        <v>-16</v>
      </c>
      <c r="W29" s="89">
        <v>-4</v>
      </c>
      <c r="X29" s="90">
        <f t="shared" si="6"/>
        <v>-12</v>
      </c>
      <c r="Z29" s="89">
        <v>0</v>
      </c>
      <c r="AA29" s="89">
        <v>0</v>
      </c>
      <c r="AB29" s="90">
        <f t="shared" si="7"/>
        <v>0</v>
      </c>
    </row>
    <row r="30" spans="1:28" x14ac:dyDescent="0.2">
      <c r="A30" s="19" t="s">
        <v>31</v>
      </c>
      <c r="B30" s="89">
        <f t="shared" si="0"/>
        <v>101</v>
      </c>
      <c r="C30" s="89">
        <f t="shared" si="0"/>
        <v>66</v>
      </c>
      <c r="D30" s="89">
        <f t="shared" si="1"/>
        <v>35</v>
      </c>
      <c r="F30" s="89">
        <v>2</v>
      </c>
      <c r="G30" s="89">
        <v>-3</v>
      </c>
      <c r="H30" s="90">
        <f t="shared" si="2"/>
        <v>5</v>
      </c>
      <c r="J30" s="89">
        <v>44</v>
      </c>
      <c r="K30" s="89">
        <v>28</v>
      </c>
      <c r="L30" s="90">
        <f t="shared" si="3"/>
        <v>16</v>
      </c>
      <c r="N30" s="89">
        <v>29</v>
      </c>
      <c r="O30" s="89">
        <v>19</v>
      </c>
      <c r="P30" s="90">
        <f t="shared" si="4"/>
        <v>10</v>
      </c>
      <c r="R30" s="89">
        <v>17</v>
      </c>
      <c r="S30" s="89">
        <v>19</v>
      </c>
      <c r="T30" s="90">
        <f t="shared" si="5"/>
        <v>-2</v>
      </c>
      <c r="V30" s="89">
        <v>7</v>
      </c>
      <c r="W30" s="89">
        <v>2</v>
      </c>
      <c r="X30" s="90">
        <f t="shared" si="6"/>
        <v>5</v>
      </c>
      <c r="Z30" s="89">
        <v>2</v>
      </c>
      <c r="AA30" s="89">
        <v>1</v>
      </c>
      <c r="AB30" s="90">
        <f t="shared" si="7"/>
        <v>1</v>
      </c>
    </row>
    <row r="31" spans="1:28" x14ac:dyDescent="0.2">
      <c r="A31" s="19" t="s">
        <v>32</v>
      </c>
      <c r="B31" s="89">
        <f t="shared" si="0"/>
        <v>-21</v>
      </c>
      <c r="C31" s="89">
        <f t="shared" si="0"/>
        <v>-16</v>
      </c>
      <c r="D31" s="89">
        <f t="shared" si="1"/>
        <v>-5</v>
      </c>
      <c r="F31" s="89">
        <v>-11</v>
      </c>
      <c r="G31" s="89">
        <v>-4</v>
      </c>
      <c r="H31" s="90">
        <f t="shared" si="2"/>
        <v>-7</v>
      </c>
      <c r="J31" s="89">
        <v>7</v>
      </c>
      <c r="K31" s="89">
        <v>0</v>
      </c>
      <c r="L31" s="90">
        <f t="shared" si="3"/>
        <v>7</v>
      </c>
      <c r="N31" s="89">
        <v>11</v>
      </c>
      <c r="O31" s="89">
        <v>4</v>
      </c>
      <c r="P31" s="90">
        <f t="shared" si="4"/>
        <v>7</v>
      </c>
      <c r="R31" s="89">
        <v>3</v>
      </c>
      <c r="S31" s="89">
        <v>2</v>
      </c>
      <c r="T31" s="90">
        <f t="shared" si="5"/>
        <v>1</v>
      </c>
      <c r="V31" s="89">
        <v>-31</v>
      </c>
      <c r="W31" s="89">
        <v>-18</v>
      </c>
      <c r="X31" s="90">
        <f t="shared" si="6"/>
        <v>-13</v>
      </c>
      <c r="Z31" s="89">
        <v>0</v>
      </c>
      <c r="AA31" s="89">
        <v>0</v>
      </c>
      <c r="AB31" s="90">
        <f t="shared" si="7"/>
        <v>0</v>
      </c>
    </row>
    <row r="32" spans="1:28" x14ac:dyDescent="0.2">
      <c r="A32" s="19" t="s">
        <v>54</v>
      </c>
      <c r="B32" s="89">
        <f t="shared" si="0"/>
        <v>21</v>
      </c>
      <c r="C32" s="89">
        <f t="shared" si="0"/>
        <v>12</v>
      </c>
      <c r="D32" s="89">
        <f t="shared" si="1"/>
        <v>9</v>
      </c>
      <c r="F32" s="89">
        <v>-3</v>
      </c>
      <c r="G32" s="89">
        <v>-5</v>
      </c>
      <c r="H32" s="90">
        <f t="shared" si="2"/>
        <v>2</v>
      </c>
      <c r="J32" s="89">
        <v>4</v>
      </c>
      <c r="K32" s="89">
        <v>-1</v>
      </c>
      <c r="L32" s="90">
        <f t="shared" si="3"/>
        <v>5</v>
      </c>
      <c r="N32" s="89">
        <v>6</v>
      </c>
      <c r="O32" s="89">
        <v>4</v>
      </c>
      <c r="P32" s="90">
        <f t="shared" si="4"/>
        <v>2</v>
      </c>
      <c r="R32" s="89">
        <v>8</v>
      </c>
      <c r="S32" s="89">
        <v>9</v>
      </c>
      <c r="T32" s="90">
        <f t="shared" si="5"/>
        <v>-1</v>
      </c>
      <c r="V32" s="89">
        <v>6</v>
      </c>
      <c r="W32" s="89">
        <v>5</v>
      </c>
      <c r="X32" s="90">
        <f t="shared" si="6"/>
        <v>1</v>
      </c>
      <c r="Z32" s="89">
        <v>0</v>
      </c>
      <c r="AA32" s="89">
        <v>0</v>
      </c>
      <c r="AB32" s="90">
        <f t="shared" si="7"/>
        <v>0</v>
      </c>
    </row>
    <row r="33" spans="1:28" x14ac:dyDescent="0.2">
      <c r="A33" s="19" t="s">
        <v>43</v>
      </c>
      <c r="B33" s="89">
        <f t="shared" si="0"/>
        <v>7</v>
      </c>
      <c r="C33" s="89">
        <f t="shared" si="0"/>
        <v>18</v>
      </c>
      <c r="D33" s="89">
        <f t="shared" si="1"/>
        <v>-11</v>
      </c>
      <c r="F33" s="89">
        <v>-15</v>
      </c>
      <c r="G33" s="89">
        <v>0</v>
      </c>
      <c r="H33" s="90">
        <f t="shared" si="2"/>
        <v>-15</v>
      </c>
      <c r="J33" s="89">
        <v>9</v>
      </c>
      <c r="K33" s="89">
        <v>11</v>
      </c>
      <c r="L33" s="90">
        <f t="shared" si="3"/>
        <v>-2</v>
      </c>
      <c r="N33" s="89">
        <v>-9</v>
      </c>
      <c r="O33" s="89">
        <v>-6</v>
      </c>
      <c r="P33" s="90">
        <f t="shared" si="4"/>
        <v>-3</v>
      </c>
      <c r="R33" s="89">
        <v>19</v>
      </c>
      <c r="S33" s="89">
        <v>10</v>
      </c>
      <c r="T33" s="90">
        <f t="shared" si="5"/>
        <v>9</v>
      </c>
      <c r="V33" s="89">
        <v>3</v>
      </c>
      <c r="W33" s="89">
        <v>3</v>
      </c>
      <c r="X33" s="90">
        <f t="shared" si="6"/>
        <v>0</v>
      </c>
      <c r="Z33" s="89">
        <v>0</v>
      </c>
      <c r="AA33" s="89">
        <v>0</v>
      </c>
      <c r="AB33" s="90">
        <f t="shared" si="7"/>
        <v>0</v>
      </c>
    </row>
    <row r="34" spans="1:28" x14ac:dyDescent="0.2">
      <c r="A34" s="19" t="s">
        <v>44</v>
      </c>
      <c r="B34" s="89">
        <f t="shared" si="0"/>
        <v>-7</v>
      </c>
      <c r="C34" s="89">
        <f t="shared" si="0"/>
        <v>0</v>
      </c>
      <c r="D34" s="89">
        <f t="shared" si="1"/>
        <v>-7</v>
      </c>
      <c r="F34" s="89">
        <v>-4</v>
      </c>
      <c r="G34" s="89">
        <v>-1</v>
      </c>
      <c r="H34" s="90">
        <f t="shared" si="2"/>
        <v>-3</v>
      </c>
      <c r="J34" s="89">
        <v>0</v>
      </c>
      <c r="K34" s="89">
        <v>1</v>
      </c>
      <c r="L34" s="90">
        <f t="shared" si="3"/>
        <v>-1</v>
      </c>
      <c r="N34" s="89">
        <v>-1</v>
      </c>
      <c r="O34" s="89">
        <v>-1</v>
      </c>
      <c r="P34" s="90">
        <f t="shared" si="4"/>
        <v>0</v>
      </c>
      <c r="R34" s="89">
        <v>1</v>
      </c>
      <c r="S34" s="89">
        <v>3</v>
      </c>
      <c r="T34" s="90">
        <f t="shared" si="5"/>
        <v>-2</v>
      </c>
      <c r="V34" s="89">
        <v>-3</v>
      </c>
      <c r="W34" s="89">
        <v>-2</v>
      </c>
      <c r="X34" s="90">
        <f t="shared" si="6"/>
        <v>-1</v>
      </c>
      <c r="Z34" s="89">
        <v>0</v>
      </c>
      <c r="AA34" s="89">
        <v>0</v>
      </c>
      <c r="AB34" s="90">
        <f t="shared" si="7"/>
        <v>0</v>
      </c>
    </row>
    <row r="35" spans="1:28" x14ac:dyDescent="0.2">
      <c r="A35" s="19" t="s">
        <v>45</v>
      </c>
      <c r="B35" s="89">
        <f t="shared" si="0"/>
        <v>-77</v>
      </c>
      <c r="C35" s="89">
        <f t="shared" si="0"/>
        <v>-26</v>
      </c>
      <c r="D35" s="89">
        <f t="shared" si="1"/>
        <v>-51</v>
      </c>
      <c r="F35" s="89">
        <v>-3</v>
      </c>
      <c r="G35" s="89">
        <v>-5</v>
      </c>
      <c r="H35" s="90">
        <f t="shared" si="2"/>
        <v>2</v>
      </c>
      <c r="J35" s="89">
        <v>-3</v>
      </c>
      <c r="K35" s="89">
        <v>2</v>
      </c>
      <c r="L35" s="90">
        <f t="shared" si="3"/>
        <v>-5</v>
      </c>
      <c r="N35" s="89">
        <v>-12</v>
      </c>
      <c r="O35" s="89">
        <v>-9</v>
      </c>
      <c r="P35" s="90">
        <f t="shared" si="4"/>
        <v>-3</v>
      </c>
      <c r="R35" s="89">
        <v>8</v>
      </c>
      <c r="S35" s="89">
        <v>9</v>
      </c>
      <c r="T35" s="90">
        <f t="shared" si="5"/>
        <v>-1</v>
      </c>
      <c r="V35" s="89">
        <v>-61</v>
      </c>
      <c r="W35" s="89">
        <v>-21</v>
      </c>
      <c r="X35" s="90">
        <f t="shared" si="6"/>
        <v>-40</v>
      </c>
      <c r="Z35" s="89">
        <v>-6</v>
      </c>
      <c r="AA35" s="89">
        <v>-2</v>
      </c>
      <c r="AB35" s="90">
        <f t="shared" si="7"/>
        <v>-4</v>
      </c>
    </row>
    <row r="36" spans="1:28" x14ac:dyDescent="0.2">
      <c r="A36" s="19" t="s">
        <v>46</v>
      </c>
      <c r="B36" s="89">
        <f t="shared" si="0"/>
        <v>86</v>
      </c>
      <c r="C36" s="89">
        <f t="shared" si="0"/>
        <v>67</v>
      </c>
      <c r="D36" s="89">
        <f t="shared" si="1"/>
        <v>19</v>
      </c>
      <c r="F36" s="89">
        <v>0</v>
      </c>
      <c r="G36" s="89">
        <v>3</v>
      </c>
      <c r="H36" s="90">
        <f t="shared" si="2"/>
        <v>-3</v>
      </c>
      <c r="J36" s="89">
        <v>42</v>
      </c>
      <c r="K36" s="89">
        <v>23</v>
      </c>
      <c r="L36" s="90">
        <f t="shared" si="3"/>
        <v>19</v>
      </c>
      <c r="N36" s="89">
        <v>14</v>
      </c>
      <c r="O36" s="89">
        <v>13</v>
      </c>
      <c r="P36" s="90">
        <f t="shared" si="4"/>
        <v>1</v>
      </c>
      <c r="R36" s="89">
        <v>28</v>
      </c>
      <c r="S36" s="89">
        <v>21</v>
      </c>
      <c r="T36" s="90">
        <f t="shared" si="5"/>
        <v>7</v>
      </c>
      <c r="V36" s="89">
        <v>1</v>
      </c>
      <c r="W36" s="89">
        <v>6</v>
      </c>
      <c r="X36" s="90">
        <f t="shared" si="6"/>
        <v>-5</v>
      </c>
      <c r="Z36" s="89">
        <v>1</v>
      </c>
      <c r="AA36" s="89">
        <v>1</v>
      </c>
      <c r="AB36" s="90">
        <f t="shared" si="7"/>
        <v>0</v>
      </c>
    </row>
    <row r="37" spans="1:28" ht="13.5" thickBot="1" x14ac:dyDescent="0.25">
      <c r="A37" s="19" t="s">
        <v>47</v>
      </c>
      <c r="B37" s="89">
        <f t="shared" si="0"/>
        <v>15</v>
      </c>
      <c r="C37" s="89">
        <f t="shared" si="0"/>
        <v>4</v>
      </c>
      <c r="D37" s="89">
        <f t="shared" si="1"/>
        <v>11</v>
      </c>
      <c r="F37" s="89">
        <v>-6</v>
      </c>
      <c r="G37" s="89">
        <v>-5</v>
      </c>
      <c r="H37" s="90">
        <f t="shared" si="2"/>
        <v>-1</v>
      </c>
      <c r="J37" s="89">
        <v>-1</v>
      </c>
      <c r="K37" s="89">
        <v>-1</v>
      </c>
      <c r="L37" s="90">
        <f t="shared" si="3"/>
        <v>0</v>
      </c>
      <c r="N37" s="89">
        <v>9</v>
      </c>
      <c r="O37" s="89">
        <v>6</v>
      </c>
      <c r="P37" s="90">
        <f t="shared" si="4"/>
        <v>3</v>
      </c>
      <c r="R37" s="89">
        <v>8</v>
      </c>
      <c r="S37" s="89">
        <v>5</v>
      </c>
      <c r="T37" s="90">
        <f t="shared" si="5"/>
        <v>3</v>
      </c>
      <c r="V37" s="89">
        <v>5</v>
      </c>
      <c r="W37" s="89">
        <v>-1</v>
      </c>
      <c r="X37" s="90">
        <f t="shared" si="6"/>
        <v>6</v>
      </c>
      <c r="Z37" s="89">
        <v>0</v>
      </c>
      <c r="AA37" s="89">
        <v>0</v>
      </c>
      <c r="AB37" s="90">
        <f t="shared" si="7"/>
        <v>0</v>
      </c>
    </row>
    <row r="38" spans="1:28" ht="15" customHeight="1" x14ac:dyDescent="0.2">
      <c r="A38" s="132" t="s">
        <v>242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7">
    <cfRule type="cellIs" dxfId="109" priority="20" operator="equal">
      <formula>0</formula>
    </cfRule>
  </conditionalFormatting>
  <hyperlinks>
    <hyperlink ref="AC2" location="Contenido!A1" display="Contenido" xr:uid="{00000000-0004-0000-20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 tint="0.59999389629810485"/>
    <pageSetUpPr fitToPage="1"/>
  </sheetPr>
  <dimension ref="A1:AC7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202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193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116">
        <f>IFERROR('24'!B9/'25'!B45*100,"")</f>
        <v>0.28457621055424032</v>
      </c>
      <c r="C9" s="116">
        <f>IFERROR('24'!C9/'25'!C45*100,"")</f>
        <v>0.4628412558054314</v>
      </c>
      <c r="D9" s="116">
        <f>IFERROR('24'!D9/'25'!D45*100,"")</f>
        <v>0.10303256478071102</v>
      </c>
      <c r="E9" s="96"/>
      <c r="F9" s="116">
        <f>IFERROR('24'!F9/'25'!F45*100,"")</f>
        <v>0.651629974978849</v>
      </c>
      <c r="G9" s="116">
        <f>IFERROR('24'!G9/'25'!G45*100,"")</f>
        <v>0.91129147088138984</v>
      </c>
      <c r="H9" s="116">
        <f>IFERROR('24'!H9/'25'!H45*100,"")</f>
        <v>0.38600196642511198</v>
      </c>
      <c r="I9" s="96"/>
      <c r="J9" s="116">
        <f>IFERROR('24'!J9/'25'!J45*100,"")</f>
        <v>0.43184003774064195</v>
      </c>
      <c r="K9" s="116">
        <f>IFERROR('24'!K9/'25'!K45*100,"")</f>
        <v>0.50922978994271162</v>
      </c>
      <c r="L9" s="116">
        <f>IFERROR('24'!L9/'25'!L45*100,"")</f>
        <v>0.35028880193776785</v>
      </c>
      <c r="M9" s="96"/>
      <c r="N9" s="116">
        <f>IFERROR('24'!N9/'25'!N45*100,"")</f>
        <v>0.20389397513293087</v>
      </c>
      <c r="O9" s="116">
        <f>IFERROR('24'!O9/'25'!O45*100,"")</f>
        <v>0.25464528707277284</v>
      </c>
      <c r="P9" s="116">
        <f>IFERROR('24'!P9/'25'!P45*100,"")</f>
        <v>0.15265335636524324</v>
      </c>
      <c r="Q9" s="96"/>
      <c r="R9" s="116">
        <f>IFERROR('24'!R9/'25'!R45*100,"")</f>
        <v>0.72713968856469946</v>
      </c>
      <c r="S9" s="116">
        <f>IFERROR('24'!S9/'25'!S45*100,"")</f>
        <v>1.2366370719333213</v>
      </c>
      <c r="T9" s="116">
        <f>IFERROR('24'!T9/'25'!T45*100,"")</f>
        <v>0.207785011774484</v>
      </c>
      <c r="U9" s="96"/>
      <c r="V9" s="116">
        <f>IFERROR('24'!V9/'25'!V45*100,"")</f>
        <v>-0.72306412862687119</v>
      </c>
      <c r="W9" s="116">
        <f>IFERROR('24'!W9/'25'!W45*100,"")</f>
        <v>-0.74460163812360391</v>
      </c>
      <c r="X9" s="116">
        <f>IFERROR('24'!X9/'25'!X45*100,"")</f>
        <v>-0.70183486238532111</v>
      </c>
      <c r="Y9" s="96"/>
      <c r="Z9" s="116">
        <f>IFERROR('24'!Z9/'25'!Z45*100,"")</f>
        <v>9.27643784786642E-2</v>
      </c>
      <c r="AA9" s="116">
        <f>IFERROR('24'!AA9/'25'!AA45*100,"")</f>
        <v>0.86580086580086579</v>
      </c>
      <c r="AB9" s="116">
        <f>IFERROR('24'!AB9/'25'!AB45*100,"")</f>
        <v>-0.48701298701298701</v>
      </c>
      <c r="AC9" s="44"/>
    </row>
    <row r="10" spans="1:29" x14ac:dyDescent="0.2">
      <c r="A10" s="21"/>
      <c r="E10" s="90"/>
      <c r="I10" s="90"/>
      <c r="M10" s="90"/>
      <c r="Q10" s="90"/>
      <c r="U10" s="90"/>
      <c r="Y10" s="90"/>
    </row>
    <row r="11" spans="1:29" x14ac:dyDescent="0.2">
      <c r="A11" s="19" t="s">
        <v>27</v>
      </c>
      <c r="B11" s="117">
        <f>IFERROR('24'!B11/'25'!B47*100,"")</f>
        <v>0.97272781524139174</v>
      </c>
      <c r="C11" s="117">
        <f>IFERROR('24'!C11/'25'!C47*100,"")</f>
        <v>1.3981125480601189</v>
      </c>
      <c r="D11" s="117">
        <f>IFERROR('24'!D11/'25'!D47*100,"")</f>
        <v>0.52605823342304869</v>
      </c>
      <c r="E11" s="90"/>
      <c r="F11" s="117">
        <f>IFERROR('24'!F11/'25'!F47*100,"")</f>
        <v>2.4229654990782197</v>
      </c>
      <c r="G11" s="117">
        <f>IFERROR('24'!G11/'25'!G47*100,"")</f>
        <v>3.6885245901639343</v>
      </c>
      <c r="H11" s="117">
        <f>IFERROR('24'!H11/'25'!H47*100,"")</f>
        <v>1.084010840108401</v>
      </c>
      <c r="I11" s="90"/>
      <c r="J11" s="117">
        <f>IFERROR('24'!J11/'25'!J47*100,"")</f>
        <v>0.10845986984815618</v>
      </c>
      <c r="K11" s="117">
        <f>IFERROR('24'!K11/'25'!K47*100,"")</f>
        <v>0.37194473963868224</v>
      </c>
      <c r="L11" s="117">
        <f>IFERROR('24'!L11/'25'!L47*100,"")</f>
        <v>-0.16611295681063123</v>
      </c>
      <c r="M11" s="90"/>
      <c r="N11" s="117">
        <f>IFERROR('24'!N11/'25'!N47*100,"")</f>
        <v>0.21725636250775915</v>
      </c>
      <c r="O11" s="117">
        <f>IFERROR('24'!O11/'25'!O47*100,"")</f>
        <v>0.18359853121175032</v>
      </c>
      <c r="P11" s="117">
        <f>IFERROR('24'!P11/'25'!P47*100,"")</f>
        <v>0.25188916876574308</v>
      </c>
      <c r="Q11" s="90"/>
      <c r="R11" s="117">
        <f>IFERROR('24'!R11/'25'!R47*100,"")</f>
        <v>1.3978861234231164</v>
      </c>
      <c r="S11" s="117">
        <f>IFERROR('24'!S11/'25'!S47*100,"")</f>
        <v>1.2361743656473649</v>
      </c>
      <c r="T11" s="117">
        <f>IFERROR('24'!T11/'25'!T47*100,"")</f>
        <v>1.5759312320916905</v>
      </c>
      <c r="U11" s="90"/>
      <c r="V11" s="117">
        <f>IFERROR('24'!V11/'25'!V47*100,"")</f>
        <v>0.58177117000646417</v>
      </c>
      <c r="W11" s="117">
        <f>IFERROR('24'!W11/'25'!W47*100,"")</f>
        <v>1.1531069827033953</v>
      </c>
      <c r="X11" s="117">
        <f>IFERROR('24'!X11/'25'!X47*100,"")</f>
        <v>0</v>
      </c>
      <c r="Y11" s="90"/>
      <c r="Z11" s="117">
        <f>IFERROR('24'!Z11/'25'!Z47*100,"")</f>
        <v>4.3478260869565215</v>
      </c>
      <c r="AA11" s="117">
        <f>IFERROR('24'!AA11/'25'!AA47*100,"")</f>
        <v>5.8823529411764701</v>
      </c>
      <c r="AB11" s="117">
        <f>IFERROR('24'!AB11/'25'!AB47*100,"")</f>
        <v>0</v>
      </c>
    </row>
    <row r="12" spans="1:29" x14ac:dyDescent="0.2">
      <c r="A12" s="19" t="s">
        <v>33</v>
      </c>
      <c r="B12" s="117">
        <f>IFERROR('24'!B12/'25'!B48*100,"")</f>
        <v>-1.3825804841527327</v>
      </c>
      <c r="C12" s="117">
        <f>IFERROR('24'!C12/'25'!C48*100,"")</f>
        <v>-1.2627489072365226</v>
      </c>
      <c r="D12" s="117">
        <f>IFERROR('24'!D12/'25'!D48*100,"")</f>
        <v>-1.5092402464065708</v>
      </c>
      <c r="E12" s="90"/>
      <c r="F12" s="117">
        <f>IFERROR('24'!F12/'25'!F48*100,"")</f>
        <v>-0.36529680365296802</v>
      </c>
      <c r="G12" s="117">
        <f>IFERROR('24'!G12/'25'!G48*100,"")</f>
        <v>-0.57906458797327398</v>
      </c>
      <c r="H12" s="117">
        <f>IFERROR('24'!H12/'25'!H48*100,"")</f>
        <v>-0.14051522248243559</v>
      </c>
      <c r="I12" s="90"/>
      <c r="J12" s="117">
        <f>IFERROR('24'!J12/'25'!J48*100,"")</f>
        <v>4.546487838145033E-2</v>
      </c>
      <c r="K12" s="117">
        <f>IFERROR('24'!K12/'25'!K48*100,"")</f>
        <v>8.7450808919982512E-2</v>
      </c>
      <c r="L12" s="117">
        <f>IFERROR('24'!L12/'25'!L48*100,"")</f>
        <v>0</v>
      </c>
      <c r="M12" s="90"/>
      <c r="N12" s="117">
        <f>IFERROR('24'!N12/'25'!N48*100,"")</f>
        <v>-1.0204081632653061</v>
      </c>
      <c r="O12" s="117">
        <f>IFERROR('24'!O12/'25'!O48*100,"")</f>
        <v>-0.72744907856450047</v>
      </c>
      <c r="P12" s="117">
        <f>IFERROR('24'!P12/'25'!P48*100,"")</f>
        <v>-1.3292433537832311</v>
      </c>
      <c r="Q12" s="90"/>
      <c r="R12" s="117">
        <f>IFERROR('24'!R12/'25'!R48*100,"")</f>
        <v>-2.8342399083882053</v>
      </c>
      <c r="S12" s="117">
        <f>IFERROR('24'!S12/'25'!S48*100,"")</f>
        <v>-2.2892238972640984</v>
      </c>
      <c r="T12" s="117">
        <f>IFERROR('24'!T12/'25'!T48*100,"")</f>
        <v>-3.4077555816686247</v>
      </c>
      <c r="U12" s="90"/>
      <c r="V12" s="117">
        <f>IFERROR('24'!V12/'25'!V48*100,"")</f>
        <v>-3.4282554603262372</v>
      </c>
      <c r="W12" s="117">
        <f>IFERROR('24'!W12/'25'!W48*100,"")</f>
        <v>-3.4035656401944889</v>
      </c>
      <c r="X12" s="117">
        <f>IFERROR('24'!X12/'25'!X48*100,"")</f>
        <v>-3.4541336353340881</v>
      </c>
      <c r="Y12" s="90"/>
      <c r="Z12" s="117">
        <f>IFERROR('24'!Z12/'25'!Z48*100,"")</f>
        <v>0.78125</v>
      </c>
      <c r="AA12" s="117">
        <f>IFERROR('24'!AA12/'25'!AA48*100,"")</f>
        <v>0</v>
      </c>
      <c r="AB12" s="117">
        <f>IFERROR('24'!AB12/'25'!AB48*100,"")</f>
        <v>1.4492753623188406</v>
      </c>
    </row>
    <row r="13" spans="1:29" x14ac:dyDescent="0.2">
      <c r="A13" s="19" t="s">
        <v>19</v>
      </c>
      <c r="B13" s="117">
        <f>IFERROR('24'!B13/'25'!B49*100,"")</f>
        <v>-0.23148148148148145</v>
      </c>
      <c r="C13" s="117">
        <f>IFERROR('24'!C13/'25'!C49*100,"")</f>
        <v>0.11567379988432619</v>
      </c>
      <c r="D13" s="117">
        <f>IFERROR('24'!D13/'25'!D49*100,"")</f>
        <v>-0.57903879559930516</v>
      </c>
      <c r="E13" s="90"/>
      <c r="F13" s="117">
        <f>IFERROR('24'!F13/'25'!F49*100,"")</f>
        <v>1.4228657014478281</v>
      </c>
      <c r="G13" s="117">
        <f>IFERROR('24'!G13/'25'!G49*100,"")</f>
        <v>2.7750730282375855</v>
      </c>
      <c r="H13" s="117">
        <f>IFERROR('24'!H13/'25'!H49*100,"")</f>
        <v>0</v>
      </c>
      <c r="I13" s="90"/>
      <c r="J13" s="117">
        <f>IFERROR('24'!J13/'25'!J49*100,"")</f>
        <v>-1.198853270784467</v>
      </c>
      <c r="K13" s="117">
        <f>IFERROR('24'!K13/'25'!K49*100,"")</f>
        <v>-2</v>
      </c>
      <c r="L13" s="117">
        <f>IFERROR('24'!L13/'25'!L49*100,"")</f>
        <v>-0.37095919448860626</v>
      </c>
      <c r="M13" s="90"/>
      <c r="N13" s="117">
        <f>IFERROR('24'!N13/'25'!N49*100,"")</f>
        <v>-0.22284122562674097</v>
      </c>
      <c r="O13" s="117">
        <f>IFERROR('24'!O13/'25'!O49*100,"")</f>
        <v>0.22818026240730174</v>
      </c>
      <c r="P13" s="117">
        <f>IFERROR('24'!P13/'25'!P49*100,"")</f>
        <v>-0.65323897659226993</v>
      </c>
      <c r="Q13" s="90"/>
      <c r="R13" s="117">
        <f>IFERROR('24'!R13/'25'!R49*100,"")</f>
        <v>0.44020542920029349</v>
      </c>
      <c r="S13" s="117">
        <f>IFERROR('24'!S13/'25'!S49*100,"")</f>
        <v>0.58055152394775034</v>
      </c>
      <c r="T13" s="117">
        <f>IFERROR('24'!T13/'25'!T49*100,"")</f>
        <v>0.29673590504451042</v>
      </c>
      <c r="U13" s="90"/>
      <c r="V13" s="117">
        <f>IFERROR('24'!V13/'25'!V49*100,"")</f>
        <v>-1.0578279266572637</v>
      </c>
      <c r="W13" s="117">
        <f>IFERROR('24'!W13/'25'!W49*100,"")</f>
        <v>-1.0101010101010102</v>
      </c>
      <c r="X13" s="117">
        <f>IFERROR('24'!X13/'25'!X49*100,"")</f>
        <v>-1.103448275862069</v>
      </c>
      <c r="Y13" s="90"/>
      <c r="Z13" s="117">
        <f>IFERROR('24'!Z13/'25'!Z49*100,"")</f>
        <v>-8.7719298245614024</v>
      </c>
      <c r="AA13" s="117">
        <f>IFERROR('24'!AA13/'25'!AA49*100,"")</f>
        <v>-4.838709677419355</v>
      </c>
      <c r="AB13" s="117">
        <f>IFERROR('24'!AB13/'25'!AB49*100,"")</f>
        <v>-11.801242236024844</v>
      </c>
    </row>
    <row r="14" spans="1:29" x14ac:dyDescent="0.2">
      <c r="A14" s="19" t="s">
        <v>34</v>
      </c>
      <c r="B14" s="117">
        <f>IFERROR('24'!B14/'25'!B50*100,"")</f>
        <v>-0.76022502660787594</v>
      </c>
      <c r="C14" s="117">
        <f>IFERROR('24'!C14/'25'!C50*100,"")</f>
        <v>-0.99421279121531381</v>
      </c>
      <c r="D14" s="117">
        <f>IFERROR('24'!D14/'25'!D50*100,"")</f>
        <v>-0.514419329696025</v>
      </c>
      <c r="E14" s="90"/>
      <c r="F14" s="117">
        <f>IFERROR('24'!F14/'25'!F50*100,"")</f>
        <v>-0.82155767334866903</v>
      </c>
      <c r="G14" s="117">
        <f>IFERROR('24'!G14/'25'!G50*100,"")</f>
        <v>-1.6811955168119552</v>
      </c>
      <c r="H14" s="117">
        <f>IFERROR('24'!H14/'25'!H50*100,"")</f>
        <v>0.13917884481558804</v>
      </c>
      <c r="I14" s="90"/>
      <c r="J14" s="117">
        <f>IFERROR('24'!J14/'25'!J50*100,"")</f>
        <v>-0.93808630393996251</v>
      </c>
      <c r="K14" s="117">
        <f>IFERROR('24'!K14/'25'!K50*100,"")</f>
        <v>-0.85470085470085477</v>
      </c>
      <c r="L14" s="117">
        <f>IFERROR('24'!L14/'25'!L50*100,"")</f>
        <v>-1.0256410256410255</v>
      </c>
      <c r="M14" s="90"/>
      <c r="N14" s="117">
        <f>IFERROR('24'!N14/'25'!N50*100,"")</f>
        <v>-0.18375597206909225</v>
      </c>
      <c r="O14" s="117">
        <f>IFERROR('24'!O14/'25'!O50*100,"")</f>
        <v>0</v>
      </c>
      <c r="P14" s="117">
        <f>IFERROR('24'!P14/'25'!P50*100,"")</f>
        <v>-0.37425149700598803</v>
      </c>
      <c r="Q14" s="90"/>
      <c r="R14" s="117">
        <f>IFERROR('24'!R14/'25'!R50*100,"")</f>
        <v>-0.41227668346312418</v>
      </c>
      <c r="S14" s="117">
        <f>IFERROR('24'!S14/'25'!S50*100,"")</f>
        <v>-0.71813285457809695</v>
      </c>
      <c r="T14" s="117">
        <f>IFERROR('24'!T14/'25'!T50*100,"")</f>
        <v>-9.3545369504209538E-2</v>
      </c>
      <c r="U14" s="90"/>
      <c r="V14" s="117">
        <f>IFERROR('24'!V14/'25'!V50*100,"")</f>
        <v>-1.5430562468889994</v>
      </c>
      <c r="W14" s="117">
        <f>IFERROR('24'!W14/'25'!W50*100,"")</f>
        <v>-1.8072289156626504</v>
      </c>
      <c r="X14" s="117">
        <f>IFERROR('24'!X14/'25'!X50*100,"")</f>
        <v>-1.2833168805528135</v>
      </c>
      <c r="Y14" s="90"/>
      <c r="Z14" s="117" t="str">
        <f>IFERROR('24'!Z14/'25'!Z50*100,"")</f>
        <v/>
      </c>
      <c r="AA14" s="117" t="str">
        <f>IFERROR('24'!AA14/'25'!AA50*100,"")</f>
        <v/>
      </c>
      <c r="AB14" s="117" t="str">
        <f>IFERROR('24'!AB14/'25'!AB50*100,"")</f>
        <v/>
      </c>
    </row>
    <row r="15" spans="1:29" x14ac:dyDescent="0.2">
      <c r="A15" s="19" t="s">
        <v>35</v>
      </c>
      <c r="B15" s="117">
        <f>IFERROR('24'!B15/'25'!B51*100,"")</f>
        <v>-0.10305736860185502</v>
      </c>
      <c r="C15" s="117">
        <f>IFERROR('24'!C15/'25'!C51*100,"")</f>
        <v>0.33266799733865599</v>
      </c>
      <c r="D15" s="117">
        <f>IFERROR('24'!D15/'25'!D51*100,"")</f>
        <v>-0.56818181818181823</v>
      </c>
      <c r="E15" s="91"/>
      <c r="F15" s="117">
        <f>IFERROR('24'!F15/'25'!F51*100,"")</f>
        <v>0.95389507154213027</v>
      </c>
      <c r="G15" s="117">
        <f>IFERROR('24'!G15/'25'!G51*100,"")</f>
        <v>0.92024539877300615</v>
      </c>
      <c r="H15" s="117">
        <f>IFERROR('24'!H15/'25'!H51*100,"")</f>
        <v>0.99009900990099009</v>
      </c>
      <c r="I15" s="91"/>
      <c r="J15" s="117">
        <f>IFERROR('24'!J15/'25'!J51*100,"")</f>
        <v>0.83752093802345051</v>
      </c>
      <c r="K15" s="117">
        <f>IFERROR('24'!K15/'25'!K51*100,"")</f>
        <v>0.94339622641509435</v>
      </c>
      <c r="L15" s="117">
        <f>IFERROR('24'!L15/'25'!L51*100,"")</f>
        <v>0.71684587813620071</v>
      </c>
      <c r="M15" s="90"/>
      <c r="N15" s="117">
        <f>IFERROR('24'!N15/'25'!N51*100,"")</f>
        <v>0.48859934853420189</v>
      </c>
      <c r="O15" s="117">
        <f>IFERROR('24'!O15/'25'!O51*100,"")</f>
        <v>1.3029315960912053</v>
      </c>
      <c r="P15" s="117">
        <f>IFERROR('24'!P15/'25'!P51*100,"")</f>
        <v>-0.32573289902280134</v>
      </c>
      <c r="Q15" s="90"/>
      <c r="R15" s="117">
        <f>IFERROR('24'!R15/'25'!R51*100,"")</f>
        <v>0.19267822736030829</v>
      </c>
      <c r="S15" s="117">
        <f>IFERROR('24'!S15/'25'!S51*100,"")</f>
        <v>2.1818181818181821</v>
      </c>
      <c r="T15" s="117">
        <f>IFERROR('24'!T15/'25'!T51*100,"")</f>
        <v>-2.0491803278688523</v>
      </c>
      <c r="U15" s="90"/>
      <c r="V15" s="117">
        <f>IFERROR('24'!V15/'25'!V51*100,"")</f>
        <v>-3.9772727272727271</v>
      </c>
      <c r="W15" s="117">
        <f>IFERROR('24'!W15/'25'!W51*100,"")</f>
        <v>-4.868913857677903</v>
      </c>
      <c r="X15" s="117">
        <f>IFERROR('24'!X15/'25'!X51*100,"")</f>
        <v>-3.0651340996168579</v>
      </c>
      <c r="Y15" s="90"/>
      <c r="Z15" s="117">
        <f>IFERROR('24'!Z15/'25'!Z51*100,"")</f>
        <v>12.5</v>
      </c>
      <c r="AA15" s="117">
        <f>IFERROR('24'!AA15/'25'!AA51*100,"")</f>
        <v>20</v>
      </c>
      <c r="AB15" s="117">
        <f>IFERROR('24'!AB15/'25'!AB51*100,"")</f>
        <v>7.1428571428571423</v>
      </c>
    </row>
    <row r="16" spans="1:29" x14ac:dyDescent="0.2">
      <c r="A16" s="19" t="s">
        <v>36</v>
      </c>
      <c r="B16" s="117">
        <f>IFERROR('24'!B16/'25'!B52*100,"")</f>
        <v>0.56667925953910081</v>
      </c>
      <c r="C16" s="117">
        <f>IFERROR('24'!C16/'25'!C52*100,"")</f>
        <v>1.3122059915820747</v>
      </c>
      <c r="D16" s="117">
        <f>IFERROR('24'!D16/'25'!D52*100,"")</f>
        <v>-0.20502306509482315</v>
      </c>
      <c r="E16" s="91"/>
      <c r="F16" s="117">
        <f>IFERROR('24'!F16/'25'!F52*100,"")</f>
        <v>-6.1652281134401972E-2</v>
      </c>
      <c r="G16" s="117">
        <f>IFERROR('24'!G16/'25'!G52*100,"")</f>
        <v>0.61804697156983934</v>
      </c>
      <c r="H16" s="117">
        <f>IFERROR('24'!H16/'25'!H52*100,"")</f>
        <v>-0.73800738007380073</v>
      </c>
      <c r="I16" s="91"/>
      <c r="J16" s="117">
        <f>IFERROR('24'!J16/'25'!J52*100,"")</f>
        <v>1.4269406392694064</v>
      </c>
      <c r="K16" s="117">
        <f>IFERROR('24'!K16/'25'!K52*100,"")</f>
        <v>2.4149286498353457</v>
      </c>
      <c r="L16" s="117">
        <f>IFERROR('24'!L16/'25'!L52*100,"")</f>
        <v>0.356718192627824</v>
      </c>
      <c r="M16" s="91"/>
      <c r="N16" s="117">
        <f>IFERROR('24'!N16/'25'!N52*100,"")</f>
        <v>0.60606060606060608</v>
      </c>
      <c r="O16" s="117">
        <f>IFERROR('24'!O16/'25'!O52*100,"")</f>
        <v>0.61881188118811881</v>
      </c>
      <c r="P16" s="117">
        <f>IFERROR('24'!P16/'25'!P52*100,"")</f>
        <v>0.59382422802850354</v>
      </c>
      <c r="Q16" s="91"/>
      <c r="R16" s="117">
        <f>IFERROR('24'!R16/'25'!R52*100,"")</f>
        <v>-0.58309037900874638</v>
      </c>
      <c r="S16" s="117">
        <f>IFERROR('24'!S16/'25'!S52*100,"")</f>
        <v>1.5471167369901548</v>
      </c>
      <c r="T16" s="117">
        <f>IFERROR('24'!T16/'25'!T52*100,"")</f>
        <v>-2.8744326777609683</v>
      </c>
      <c r="U16" s="91"/>
      <c r="V16" s="117">
        <f>IFERROR('24'!V16/'25'!V52*100,"")</f>
        <v>-0.80808080808080807</v>
      </c>
      <c r="W16" s="117">
        <f>IFERROR('24'!W16/'25'!W52*100,"")</f>
        <v>-0.77319587628865982</v>
      </c>
      <c r="X16" s="117">
        <f>IFERROR('24'!X16/'25'!X52*100,"")</f>
        <v>-0.84626234132581102</v>
      </c>
      <c r="Y16" s="91"/>
      <c r="Z16" s="117">
        <f>IFERROR('24'!Z16/'25'!Z52*100,"")</f>
        <v>51.666666666666671</v>
      </c>
      <c r="AA16" s="117">
        <f>IFERROR('24'!AA16/'25'!AA52*100,"")</f>
        <v>66.666666666666657</v>
      </c>
      <c r="AB16" s="117">
        <f>IFERROR('24'!AB16/'25'!AB52*100,"")</f>
        <v>41.666666666666671</v>
      </c>
    </row>
    <row r="17" spans="1:28" s="1" customFormat="1" x14ac:dyDescent="0.2">
      <c r="A17" s="19" t="s">
        <v>53</v>
      </c>
      <c r="B17" s="117">
        <f>IFERROR('24'!B17/'25'!B53*100,"")</f>
        <v>0.44987146529562982</v>
      </c>
      <c r="C17" s="117">
        <f>IFERROR('24'!C17/'25'!C53*100,"")</f>
        <v>1.1811023622047243</v>
      </c>
      <c r="D17" s="117">
        <f>IFERROR('24'!D17/'25'!D53*100,"")</f>
        <v>-0.25188916876574308</v>
      </c>
      <c r="E17" s="91"/>
      <c r="F17" s="117">
        <f>IFERROR('24'!F17/'25'!F53*100,"")</f>
        <v>1.0204081632653061</v>
      </c>
      <c r="G17" s="117">
        <f>IFERROR('24'!G17/'25'!G53*100,"")</f>
        <v>1.4925373134328357</v>
      </c>
      <c r="H17" s="117">
        <f>IFERROR('24'!H17/'25'!H53*100,"")</f>
        <v>0.625</v>
      </c>
      <c r="I17" s="91"/>
      <c r="J17" s="117">
        <f>IFERROR('24'!J17/'25'!J53*100,"")</f>
        <v>2.0338983050847457</v>
      </c>
      <c r="K17" s="117">
        <f>IFERROR('24'!K17/'25'!K53*100,"")</f>
        <v>2.2727272727272729</v>
      </c>
      <c r="L17" s="117">
        <f>IFERROR('24'!L17/'25'!L53*100,"")</f>
        <v>1.680672268907563</v>
      </c>
      <c r="M17" s="91"/>
      <c r="N17" s="117">
        <f>IFERROR('24'!N17/'25'!N53*100,"")</f>
        <v>-0.31948881789137379</v>
      </c>
      <c r="O17" s="117">
        <f>IFERROR('24'!O17/'25'!O53*100,"")</f>
        <v>-1.3157894736842104</v>
      </c>
      <c r="P17" s="117">
        <f>IFERROR('24'!P17/'25'!P53*100,"")</f>
        <v>0.6211180124223602</v>
      </c>
      <c r="Q17" s="91"/>
      <c r="R17" s="117">
        <f>IFERROR('24'!R17/'25'!R53*100,"")</f>
        <v>0</v>
      </c>
      <c r="S17" s="117">
        <f>IFERROR('24'!S17/'25'!S53*100,"")</f>
        <v>2.1897810218978102</v>
      </c>
      <c r="T17" s="117">
        <f>IFERROR('24'!T17/'25'!T53*100,"")</f>
        <v>-1.7543859649122806</v>
      </c>
      <c r="U17" s="91"/>
      <c r="V17" s="117">
        <f>IFERROR('24'!V17/'25'!V53*100,"")</f>
        <v>-0.60790273556231</v>
      </c>
      <c r="W17" s="117">
        <f>IFERROR('24'!W17/'25'!W53*100,"")</f>
        <v>0.66225165562913912</v>
      </c>
      <c r="X17" s="117">
        <f>IFERROR('24'!X17/'25'!X53*100,"")</f>
        <v>-1.6853932584269662</v>
      </c>
      <c r="Y17" s="91"/>
      <c r="Z17" s="117">
        <f>IFERROR('24'!Z17/'25'!Z53*100,"")</f>
        <v>5.8823529411764701</v>
      </c>
      <c r="AA17" s="117">
        <f>IFERROR('24'!AA17/'25'!AA53*100,"")</f>
        <v>8.3333333333333321</v>
      </c>
      <c r="AB17" s="117">
        <f>IFERROR('24'!AB17/'25'!AB53*100,"")</f>
        <v>0</v>
      </c>
    </row>
    <row r="18" spans="1:28" s="1" customFormat="1" x14ac:dyDescent="0.2">
      <c r="A18" s="19" t="s">
        <v>28</v>
      </c>
      <c r="B18" s="117">
        <f>IFERROR('24'!B18/'25'!B54*100,"")</f>
        <v>0.74286188579017265</v>
      </c>
      <c r="C18" s="117">
        <f>IFERROR('24'!C18/'25'!C54*100,"")</f>
        <v>1.0075150714344703</v>
      </c>
      <c r="D18" s="117">
        <f>IFERROR('24'!D18/'25'!D54*100,"")</f>
        <v>0.47551514140318679</v>
      </c>
      <c r="E18" s="91"/>
      <c r="F18" s="117">
        <f>IFERROR('24'!F18/'25'!F54*100,"")</f>
        <v>1.6230838593327321</v>
      </c>
      <c r="G18" s="117">
        <f>IFERROR('24'!G18/'25'!G54*100,"")</f>
        <v>2.2483940042826553</v>
      </c>
      <c r="H18" s="117">
        <f>IFERROR('24'!H18/'25'!H54*100,"")</f>
        <v>0.98432373313889898</v>
      </c>
      <c r="I18" s="91"/>
      <c r="J18" s="117">
        <f>IFERROR('24'!J18/'25'!J54*100,"")</f>
        <v>1.1184834123222749</v>
      </c>
      <c r="K18" s="117">
        <f>IFERROR('24'!K18/'25'!K54*100,"")</f>
        <v>1.4754703061600885</v>
      </c>
      <c r="L18" s="117">
        <f>IFERROR('24'!L18/'25'!L54*100,"")</f>
        <v>0.7410296411856474</v>
      </c>
      <c r="M18" s="91"/>
      <c r="N18" s="117">
        <f>IFERROR('24'!N18/'25'!N54*100,"")</f>
        <v>-4.0908161178155045E-2</v>
      </c>
      <c r="O18" s="117">
        <f>IFERROR('24'!O18/'25'!O54*100,"")</f>
        <v>0.20283975659229209</v>
      </c>
      <c r="P18" s="117">
        <f>IFERROR('24'!P18/'25'!P54*100,"")</f>
        <v>-0.28877887788778878</v>
      </c>
      <c r="Q18" s="91"/>
      <c r="R18" s="117">
        <f>IFERROR('24'!R18/'25'!R54*100,"")</f>
        <v>1.630695443645084</v>
      </c>
      <c r="S18" s="117">
        <f>IFERROR('24'!S18/'25'!S54*100,"")</f>
        <v>1.6299137104506232</v>
      </c>
      <c r="T18" s="117">
        <f>IFERROR('24'!T18/'25'!T54*100,"")</f>
        <v>1.6314779270633395</v>
      </c>
      <c r="U18" s="91"/>
      <c r="V18" s="117">
        <f>IFERROR('24'!V18/'25'!V54*100,"")</f>
        <v>-0.95564812545944622</v>
      </c>
      <c r="W18" s="117">
        <f>IFERROR('24'!W18/'25'!W54*100,"")</f>
        <v>-1.002004008016032</v>
      </c>
      <c r="X18" s="117">
        <f>IFERROR('24'!X18/'25'!X54*100,"")</f>
        <v>-0.91127098321342925</v>
      </c>
      <c r="Y18" s="91"/>
      <c r="Z18" s="117">
        <f>IFERROR('24'!Z18/'25'!Z54*100,"")</f>
        <v>2.2058823529411766</v>
      </c>
      <c r="AA18" s="117">
        <f>IFERROR('24'!AA18/'25'!AA54*100,"")</f>
        <v>0</v>
      </c>
      <c r="AB18" s="117">
        <f>IFERROR('24'!AB18/'25'!AB54*100,"")</f>
        <v>3.4482758620689653</v>
      </c>
    </row>
    <row r="19" spans="1:28" s="1" customFormat="1" x14ac:dyDescent="0.2">
      <c r="A19" s="19" t="s">
        <v>37</v>
      </c>
      <c r="B19" s="117">
        <f>IFERROR('24'!B19/'25'!B55*100,"")</f>
        <v>0.45636052481460349</v>
      </c>
      <c r="C19" s="117">
        <f>IFERROR('24'!C19/'25'!C55*100,"")</f>
        <v>0.77961589655828112</v>
      </c>
      <c r="D19" s="117">
        <f>IFERROR('24'!D19/'25'!D55*100,"")</f>
        <v>0.13310515307092605</v>
      </c>
      <c r="E19" s="90"/>
      <c r="F19" s="117">
        <f>IFERROR('24'!F19/'25'!F55*100,"")</f>
        <v>0.30621172353455817</v>
      </c>
      <c r="G19" s="117">
        <f>IFERROR('24'!G19/'25'!G55*100,"")</f>
        <v>0.60240963855421692</v>
      </c>
      <c r="H19" s="117">
        <f>IFERROR('24'!H19/'25'!H55*100,"")</f>
        <v>0</v>
      </c>
      <c r="I19" s="90"/>
      <c r="J19" s="117">
        <f>IFERROR('24'!J19/'25'!J55*100,"")</f>
        <v>0.67024128686327078</v>
      </c>
      <c r="K19" s="117">
        <f>IFERROR('24'!K19/'25'!K55*100,"")</f>
        <v>0.60711188204683442</v>
      </c>
      <c r="L19" s="117">
        <f>IFERROR('24'!L19/'25'!L55*100,"")</f>
        <v>0.73732718894009219</v>
      </c>
      <c r="M19" s="90"/>
      <c r="N19" s="117">
        <f>IFERROR('24'!N19/'25'!N55*100,"")</f>
        <v>0.14285714285714285</v>
      </c>
      <c r="O19" s="117">
        <f>IFERROR('24'!O19/'25'!O55*100,"")</f>
        <v>0.84985835694051004</v>
      </c>
      <c r="P19" s="117">
        <f>IFERROR('24'!P19/'25'!P55*100,"")</f>
        <v>-0.57636887608069165</v>
      </c>
      <c r="Q19" s="90"/>
      <c r="R19" s="117">
        <f>IFERROR('24'!R19/'25'!R55*100,"")</f>
        <v>0.10319917440660474</v>
      </c>
      <c r="S19" s="117">
        <f>IFERROR('24'!S19/'25'!S55*100,"")</f>
        <v>0.83857442348008393</v>
      </c>
      <c r="T19" s="117">
        <f>IFERROR('24'!T19/'25'!T55*100,"")</f>
        <v>-0.6097560975609756</v>
      </c>
      <c r="U19" s="90"/>
      <c r="V19" s="117">
        <f>IFERROR('24'!V19/'25'!V55*100,"")</f>
        <v>1.0010537407797682</v>
      </c>
      <c r="W19" s="117">
        <f>IFERROR('24'!W19/'25'!W55*100,"")</f>
        <v>0.98684210526315785</v>
      </c>
      <c r="X19" s="117">
        <f>IFERROR('24'!X19/'25'!X55*100,"")</f>
        <v>1.0141987829614605</v>
      </c>
      <c r="Y19" s="90"/>
      <c r="Z19" s="117">
        <f>IFERROR('24'!Z19/'25'!Z55*100,"")</f>
        <v>3.4482758620689653</v>
      </c>
      <c r="AA19" s="117">
        <f>IFERROR('24'!AA19/'25'!AA55*100,"")</f>
        <v>5.2631578947368416</v>
      </c>
      <c r="AB19" s="117">
        <f>IFERROR('24'!AB19/'25'!AB55*100,"")</f>
        <v>2.5641025641025639</v>
      </c>
    </row>
    <row r="20" spans="1:28" s="1" customFormat="1" x14ac:dyDescent="0.2">
      <c r="A20" s="19" t="s">
        <v>38</v>
      </c>
      <c r="B20" s="117">
        <f>IFERROR('24'!B20/'25'!B56*100,"")</f>
        <v>1.1453504226888465</v>
      </c>
      <c r="C20" s="117">
        <f>IFERROR('24'!C20/'25'!C56*100,"")</f>
        <v>1.2448132780082988</v>
      </c>
      <c r="D20" s="117">
        <f>IFERROR('24'!D20/'25'!D56*100,"")</f>
        <v>1.0443385855624769</v>
      </c>
      <c r="E20" s="91"/>
      <c r="F20" s="117">
        <f>IFERROR('24'!F20/'25'!F56*100,"")</f>
        <v>1.6741527153940383</v>
      </c>
      <c r="G20" s="117">
        <f>IFERROR('24'!G20/'25'!G56*100,"")</f>
        <v>1.0492332526230832</v>
      </c>
      <c r="H20" s="117">
        <f>IFERROR('24'!H20/'25'!H56*100,"")</f>
        <v>2.3140495867768593</v>
      </c>
      <c r="I20" s="91"/>
      <c r="J20" s="117">
        <f>IFERROR('24'!J20/'25'!J56*100,"")</f>
        <v>0.40600893219650835</v>
      </c>
      <c r="K20" s="117">
        <f>IFERROR('24'!K20/'25'!K56*100,"")</f>
        <v>0.15735641227380015</v>
      </c>
      <c r="L20" s="117">
        <f>IFERROR('24'!L20/'25'!L56*100,"")</f>
        <v>0.67114093959731547</v>
      </c>
      <c r="M20" s="91"/>
      <c r="N20" s="117">
        <f>IFERROR('24'!N20/'25'!N56*100,"")</f>
        <v>0.37986704653371323</v>
      </c>
      <c r="O20" s="117">
        <f>IFERROR('24'!O20/'25'!O56*100,"")</f>
        <v>0.28790786948176583</v>
      </c>
      <c r="P20" s="117">
        <f>IFERROR('24'!P20/'25'!P56*100,"")</f>
        <v>0.46992481203007519</v>
      </c>
      <c r="Q20" s="91"/>
      <c r="R20" s="117">
        <f>IFERROR('24'!R20/'25'!R56*100,"")</f>
        <v>3.173828125</v>
      </c>
      <c r="S20" s="117">
        <f>IFERROR('24'!S20/'25'!S56*100,"")</f>
        <v>5.4294175715695951</v>
      </c>
      <c r="T20" s="117">
        <f>IFERROR('24'!T20/'25'!T56*100,"")</f>
        <v>0.96618357487922701</v>
      </c>
      <c r="U20" s="91"/>
      <c r="V20" s="117">
        <f>IFERROR('24'!V20/'25'!V56*100,"")</f>
        <v>-5.2273915316257184E-2</v>
      </c>
      <c r="W20" s="117">
        <f>IFERROR('24'!W20/'25'!W56*100,"")</f>
        <v>-0.41279669762641896</v>
      </c>
      <c r="X20" s="117">
        <f>IFERROR('24'!X20/'25'!X56*100,"")</f>
        <v>0.31779661016949157</v>
      </c>
      <c r="Y20" s="91"/>
      <c r="Z20" s="117">
        <f>IFERROR('24'!Z20/'25'!Z56*100,"")</f>
        <v>13.636363636363635</v>
      </c>
      <c r="AA20" s="117">
        <f>IFERROR('24'!AA20/'25'!AA56*100,"")</f>
        <v>0</v>
      </c>
      <c r="AB20" s="117">
        <f>IFERROR('24'!AB20/'25'!AB56*100,"")</f>
        <v>23.076923076923077</v>
      </c>
    </row>
    <row r="21" spans="1:28" s="1" customFormat="1" x14ac:dyDescent="0.2">
      <c r="A21" s="19" t="s">
        <v>39</v>
      </c>
      <c r="B21" s="117">
        <f>IFERROR('24'!B21/'25'!B57*100,"")</f>
        <v>2.8474903474903472</v>
      </c>
      <c r="C21" s="117">
        <f>IFERROR('24'!C21/'25'!C57*100,"")</f>
        <v>3.6443148688046647</v>
      </c>
      <c r="D21" s="117">
        <f>IFERROR('24'!D21/'25'!D57*100,"")</f>
        <v>2.0613614573346117</v>
      </c>
      <c r="E21" s="91"/>
      <c r="F21" s="117">
        <f>IFERROR('24'!F21/'25'!F57*100,"")</f>
        <v>1.8789144050104383</v>
      </c>
      <c r="G21" s="117">
        <f>IFERROR('24'!G21/'25'!G57*100,"")</f>
        <v>2.3655913978494625</v>
      </c>
      <c r="H21" s="117">
        <f>IFERROR('24'!H21/'25'!H57*100,"")</f>
        <v>1.4198782961460445</v>
      </c>
      <c r="I21" s="91"/>
      <c r="J21" s="117">
        <f>IFERROR('24'!J21/'25'!J57*100,"")</f>
        <v>2.7472527472527473</v>
      </c>
      <c r="K21" s="117">
        <f>IFERROR('24'!K21/'25'!K57*100,"")</f>
        <v>4.2918454935622314</v>
      </c>
      <c r="L21" s="117">
        <f>IFERROR('24'!L21/'25'!L57*100,"")</f>
        <v>1.1261261261261262</v>
      </c>
      <c r="M21" s="91"/>
      <c r="N21" s="117">
        <f>IFERROR('24'!N21/'25'!N57*100,"")</f>
        <v>3.9653035935563818</v>
      </c>
      <c r="O21" s="117">
        <f>IFERROR('24'!O21/'25'!O57*100,"")</f>
        <v>4.0506329113924053</v>
      </c>
      <c r="P21" s="117">
        <f>IFERROR('24'!P21/'25'!P57*100,"")</f>
        <v>3.8834951456310676</v>
      </c>
      <c r="Q21" s="91"/>
      <c r="R21" s="117">
        <f>IFERROR('24'!R21/'25'!R57*100,"")</f>
        <v>3.1383737517831669</v>
      </c>
      <c r="S21" s="117">
        <f>IFERROR('24'!S21/'25'!S57*100,"")</f>
        <v>4.3352601156069364</v>
      </c>
      <c r="T21" s="117">
        <f>IFERROR('24'!T21/'25'!T57*100,"")</f>
        <v>1.971830985915493</v>
      </c>
      <c r="U21" s="91"/>
      <c r="V21" s="117">
        <f>IFERROR('24'!V21/'25'!V57*100,"")</f>
        <v>2.734375</v>
      </c>
      <c r="W21" s="117">
        <f>IFERROR('24'!W21/'25'!W57*100,"")</f>
        <v>3.3678756476683938</v>
      </c>
      <c r="X21" s="117">
        <f>IFERROR('24'!X21/'25'!X57*100,"")</f>
        <v>2.0942408376963351</v>
      </c>
      <c r="Y21" s="91"/>
      <c r="Z21" s="117" t="str">
        <f>IFERROR('24'!Z21/'25'!Z57*100,"")</f>
        <v/>
      </c>
      <c r="AA21" s="117" t="str">
        <f>IFERROR('24'!AA21/'25'!AA57*100,"")</f>
        <v/>
      </c>
      <c r="AB21" s="117" t="str">
        <f>IFERROR('24'!AB21/'25'!AB57*100,"")</f>
        <v/>
      </c>
    </row>
    <row r="22" spans="1:28" s="1" customFormat="1" x14ac:dyDescent="0.2">
      <c r="A22" s="18" t="s">
        <v>20</v>
      </c>
      <c r="B22" s="117">
        <f>IFERROR('24'!B22/'25'!B58*100,"")</f>
        <v>0.38287980309038699</v>
      </c>
      <c r="C22" s="117">
        <f>IFERROR('24'!C22/'25'!C58*100,"")</f>
        <v>0.4783825254986912</v>
      </c>
      <c r="D22" s="117">
        <f>IFERROR('24'!D22/'25'!D58*100,"")</f>
        <v>0.28545119705340699</v>
      </c>
      <c r="E22" s="89"/>
      <c r="F22" s="117">
        <f>IFERROR('24'!F22/'25'!F58*100,"")</f>
        <v>0.3155237694572991</v>
      </c>
      <c r="G22" s="117">
        <f>IFERROR('24'!G22/'25'!G58*100,"")</f>
        <v>0.25188916876574308</v>
      </c>
      <c r="H22" s="117">
        <f>IFERROR('24'!H22/'25'!H58*100,"")</f>
        <v>0.37942664418212479</v>
      </c>
      <c r="I22" s="89"/>
      <c r="J22" s="117">
        <f>IFERROR('24'!J22/'25'!J58*100,"")</f>
        <v>0.3402722177742194</v>
      </c>
      <c r="K22" s="117">
        <f>IFERROR('24'!K22/'25'!K58*100,"")</f>
        <v>0.34937888198757766</v>
      </c>
      <c r="L22" s="117">
        <f>IFERROR('24'!L22/'25'!L58*100,"")</f>
        <v>0.33057851239669422</v>
      </c>
      <c r="M22" s="89"/>
      <c r="N22" s="117">
        <f>IFERROR('24'!N22/'25'!N58*100,"")</f>
        <v>0.19991115059973344</v>
      </c>
      <c r="O22" s="117">
        <f>IFERROR('24'!O22/'25'!O58*100,"")</f>
        <v>0.43975373790677225</v>
      </c>
      <c r="P22" s="117">
        <f>IFERROR('24'!P22/'25'!P58*100,"")</f>
        <v>-4.4883303411131059E-2</v>
      </c>
      <c r="Q22" s="89"/>
      <c r="R22" s="117">
        <f>IFERROR('24'!R22/'25'!R58*100,"")</f>
        <v>0.90932709794751887</v>
      </c>
      <c r="S22" s="117">
        <f>IFERROR('24'!S22/'25'!S58*100,"")</f>
        <v>1.1651469098277609</v>
      </c>
      <c r="T22" s="117">
        <f>IFERROR('24'!T22/'25'!T58*100,"")</f>
        <v>0.64</v>
      </c>
      <c r="U22" s="89"/>
      <c r="V22" s="117">
        <f>IFERROR('24'!V22/'25'!V58*100,"")</f>
        <v>0.15789473684210525</v>
      </c>
      <c r="W22" s="117">
        <f>IFERROR('24'!W22/'25'!W58*100,"")</f>
        <v>0.16163793103448276</v>
      </c>
      <c r="X22" s="117">
        <f>IFERROR('24'!X22/'25'!X58*100,"")</f>
        <v>0.15432098765432098</v>
      </c>
      <c r="Y22" s="89"/>
      <c r="Z22" s="117">
        <f>IFERROR('24'!Z22/'25'!Z58*100,"")</f>
        <v>5.2631578947368416</v>
      </c>
      <c r="AA22" s="117">
        <f>IFERROR('24'!AA22/'25'!AA58*100,"")</f>
        <v>11.76470588235294</v>
      </c>
      <c r="AB22" s="117">
        <f>IFERROR('24'!AB22/'25'!AB58*100,"")</f>
        <v>0</v>
      </c>
    </row>
    <row r="23" spans="1:28" s="1" customFormat="1" x14ac:dyDescent="0.2">
      <c r="A23" s="19" t="s">
        <v>40</v>
      </c>
      <c r="B23" s="117">
        <f>IFERROR('24'!B23/'25'!B59*100,"")</f>
        <v>1.6087516087516088E-2</v>
      </c>
      <c r="C23" s="117">
        <f>IFERROR('24'!C23/'25'!C59*100,"")</f>
        <v>-0.47543581616481778</v>
      </c>
      <c r="D23" s="117">
        <f>IFERROR('24'!D23/'25'!D59*100,"")</f>
        <v>0.52270499836654682</v>
      </c>
      <c r="E23" s="89"/>
      <c r="F23" s="117">
        <f>IFERROR('24'!F23/'25'!F59*100,"")</f>
        <v>0.29347028613352899</v>
      </c>
      <c r="G23" s="117">
        <f>IFERROR('24'!G23/'25'!G59*100,"")</f>
        <v>1.0014306151645207</v>
      </c>
      <c r="H23" s="117">
        <f>IFERROR('24'!H23/'25'!H59*100,"")</f>
        <v>-0.45180722891566261</v>
      </c>
      <c r="I23" s="89"/>
      <c r="J23" s="117">
        <f>IFERROR('24'!J23/'25'!J59*100,"")</f>
        <v>-1.0729613733905579</v>
      </c>
      <c r="K23" s="117">
        <f>IFERROR('24'!K23/'25'!K59*100,"")</f>
        <v>0.58479532163742687</v>
      </c>
      <c r="L23" s="117">
        <f>IFERROR('24'!L23/'25'!L59*100,"")</f>
        <v>-2.661064425770308</v>
      </c>
      <c r="M23" s="89"/>
      <c r="N23" s="117">
        <f>IFERROR('24'!N23/'25'!N59*100,"")</f>
        <v>8.4388185654008435E-2</v>
      </c>
      <c r="O23" s="117">
        <f>IFERROR('24'!O23/'25'!O59*100,"")</f>
        <v>-6.462585034013606</v>
      </c>
      <c r="P23" s="117">
        <f>IFERROR('24'!P23/'25'!P59*100,"")</f>
        <v>6.5326633165829149</v>
      </c>
      <c r="Q23" s="89"/>
      <c r="R23" s="117">
        <f>IFERROR('24'!R23/'25'!R59*100,"")</f>
        <v>0.6932409012131715</v>
      </c>
      <c r="S23" s="117">
        <f>IFERROR('24'!S23/'25'!S59*100,"")</f>
        <v>2.1103896103896105</v>
      </c>
      <c r="T23" s="117">
        <f>IFERROR('24'!T23/'25'!T59*100,"")</f>
        <v>-0.92936802973977695</v>
      </c>
      <c r="U23" s="89"/>
      <c r="V23" s="117">
        <f>IFERROR('24'!V23/'25'!V59*100,"")</f>
        <v>0.27447392497712719</v>
      </c>
      <c r="W23" s="117">
        <f>IFERROR('24'!W23/'25'!W59*100,"")</f>
        <v>-0.17857142857142858</v>
      </c>
      <c r="X23" s="117">
        <f>IFERROR('24'!X23/'25'!X59*100,"")</f>
        <v>0.75046904315196994</v>
      </c>
      <c r="Y23" s="89"/>
      <c r="Z23" s="117">
        <f>IFERROR('24'!Z23/'25'!Z59*100,"")</f>
        <v>0</v>
      </c>
      <c r="AA23" s="117">
        <f>IFERROR('24'!AA23/'25'!AA59*100,"")</f>
        <v>0</v>
      </c>
      <c r="AB23" s="117">
        <f>IFERROR('24'!AB23/'25'!AB59*100,"")</f>
        <v>0</v>
      </c>
    </row>
    <row r="24" spans="1:28" s="1" customFormat="1" x14ac:dyDescent="0.2">
      <c r="A24" s="19" t="s">
        <v>21</v>
      </c>
      <c r="B24" s="117">
        <f>IFERROR('24'!B24/'25'!B60*100,"")</f>
        <v>0.11896163487275355</v>
      </c>
      <c r="C24" s="117">
        <f>IFERROR('24'!C24/'25'!C60*100,"")</f>
        <v>-9.2343854936198788E-2</v>
      </c>
      <c r="D24" s="117">
        <f>IFERROR('24'!D24/'25'!D60*100,"")</f>
        <v>0.33548387096774196</v>
      </c>
      <c r="E24" s="89"/>
      <c r="F24" s="117">
        <f>IFERROR('24'!F24/'25'!F60*100,"")</f>
        <v>1.1001964636542241</v>
      </c>
      <c r="G24" s="117">
        <f>IFERROR('24'!G24/'25'!G60*100,"")</f>
        <v>1.0292953285827395</v>
      </c>
      <c r="H24" s="117">
        <f>IFERROR('24'!H24/'25'!H60*100,"")</f>
        <v>1.1700468018720749</v>
      </c>
      <c r="I24" s="89"/>
      <c r="J24" s="117">
        <f>IFERROR('24'!J24/'25'!J60*100,"")</f>
        <v>0.20916524054002661</v>
      </c>
      <c r="K24" s="117">
        <f>IFERROR('24'!K24/'25'!K60*100,"")</f>
        <v>-3.7327360955580438E-2</v>
      </c>
      <c r="L24" s="117">
        <f>IFERROR('24'!L24/'25'!L60*100,"")</f>
        <v>0.46511627906976744</v>
      </c>
      <c r="M24" s="89"/>
      <c r="N24" s="117">
        <f>IFERROR('24'!N24/'25'!N60*100,"")</f>
        <v>-0.27537372147915029</v>
      </c>
      <c r="O24" s="117">
        <f>IFERROR('24'!O24/'25'!O60*100,"")</f>
        <v>-0.19186492709132769</v>
      </c>
      <c r="P24" s="117">
        <f>IFERROR('24'!P24/'25'!P60*100,"")</f>
        <v>-0.36319612590799033</v>
      </c>
      <c r="Q24" s="89"/>
      <c r="R24" s="117">
        <f>IFERROR('24'!R24/'25'!R60*100,"")</f>
        <v>0.39177277179236042</v>
      </c>
      <c r="S24" s="117">
        <f>IFERROR('24'!S24/'25'!S60*100,"")</f>
        <v>0.6238003838771593</v>
      </c>
      <c r="T24" s="117">
        <f>IFERROR('24'!T24/'25'!T60*100,"")</f>
        <v>0.15</v>
      </c>
      <c r="U24" s="89"/>
      <c r="V24" s="117">
        <f>IFERROR('24'!V24/'25'!V60*100,"")</f>
        <v>-0.50877639277537523</v>
      </c>
      <c r="W24" s="117">
        <f>IFERROR('24'!W24/'25'!W60*100,"")</f>
        <v>-1.4653865588681152</v>
      </c>
      <c r="X24" s="117">
        <f>IFERROR('24'!X24/'25'!X60*100,"")</f>
        <v>0.46106557377049179</v>
      </c>
      <c r="Y24" s="89"/>
      <c r="Z24" s="117">
        <f>IFERROR('24'!Z24/'25'!Z60*100,"")</f>
        <v>-23.595505617977526</v>
      </c>
      <c r="AA24" s="117">
        <f>IFERROR('24'!AA24/'25'!AA60*100,"")</f>
        <v>-39.473684210526315</v>
      </c>
      <c r="AB24" s="117">
        <f>IFERROR('24'!AB24/'25'!AB60*100,"")</f>
        <v>-11.76470588235294</v>
      </c>
    </row>
    <row r="25" spans="1:28" s="1" customFormat="1" x14ac:dyDescent="0.2">
      <c r="A25" s="19" t="s">
        <v>87</v>
      </c>
      <c r="B25" s="117">
        <f>IFERROR('24'!B25/'25'!B61*100,"")</f>
        <v>1</v>
      </c>
      <c r="C25" s="117">
        <f>IFERROR('24'!C25/'25'!C61*100,"")</f>
        <v>1.2814194184327254</v>
      </c>
      <c r="D25" s="117">
        <f>IFERROR('24'!D25/'25'!D61*100,"")</f>
        <v>0.7369875633348687</v>
      </c>
      <c r="E25" s="89"/>
      <c r="F25" s="117">
        <f>IFERROR('24'!F25/'25'!F61*100,"")</f>
        <v>0.84210526315789469</v>
      </c>
      <c r="G25" s="117">
        <f>IFERROR('24'!G25/'25'!G61*100,"")</f>
        <v>3.2397408207343417</v>
      </c>
      <c r="H25" s="117">
        <f>IFERROR('24'!H25/'25'!H61*100,"")</f>
        <v>-1.4373716632443532</v>
      </c>
      <c r="I25" s="89"/>
      <c r="J25" s="117">
        <f>IFERROR('24'!J25/'25'!J61*100,"")</f>
        <v>-0.10214504596527069</v>
      </c>
      <c r="K25" s="117">
        <f>IFERROR('24'!K25/'25'!K61*100,"")</f>
        <v>-1.4644351464435146</v>
      </c>
      <c r="L25" s="117">
        <f>IFERROR('24'!L25/'25'!L61*100,"")</f>
        <v>1.1976047904191618</v>
      </c>
      <c r="M25" s="89"/>
      <c r="N25" s="117">
        <f>IFERROR('24'!N25/'25'!N61*100,"")</f>
        <v>1.3095238095238095</v>
      </c>
      <c r="O25" s="117">
        <f>IFERROR('24'!O25/'25'!O61*100,"")</f>
        <v>0.75376884422110546</v>
      </c>
      <c r="P25" s="117">
        <f>IFERROR('24'!P25/'25'!P61*100,"")</f>
        <v>1.809954751131222</v>
      </c>
      <c r="Q25" s="89"/>
      <c r="R25" s="117">
        <f>IFERROR('24'!R25/'25'!R61*100,"")</f>
        <v>3.4210526315789478</v>
      </c>
      <c r="S25" s="117">
        <f>IFERROR('24'!S25/'25'!S61*100,"")</f>
        <v>4.1551246537396125</v>
      </c>
      <c r="T25" s="117">
        <f>IFERROR('24'!T25/'25'!T61*100,"")</f>
        <v>2.7568922305764412</v>
      </c>
      <c r="U25" s="89"/>
      <c r="V25" s="117">
        <f>IFERROR('24'!V25/'25'!V61*100,"")</f>
        <v>-0.29806259314456035</v>
      </c>
      <c r="W25" s="117">
        <f>IFERROR('24'!W25/'25'!W61*100,"")</f>
        <v>0</v>
      </c>
      <c r="X25" s="117">
        <f>IFERROR('24'!X25/'25'!X61*100,"")</f>
        <v>-0.58479532163742687</v>
      </c>
      <c r="Y25" s="89"/>
      <c r="Z25" s="117" t="str">
        <f>IFERROR('24'!Z25/'25'!Z61*100,"")</f>
        <v/>
      </c>
      <c r="AA25" s="117" t="str">
        <f>IFERROR('24'!AA25/'25'!AA61*100,"")</f>
        <v/>
      </c>
      <c r="AB25" s="117" t="str">
        <f>IFERROR('24'!AB25/'25'!AB61*100,"")</f>
        <v/>
      </c>
    </row>
    <row r="26" spans="1:28" s="1" customFormat="1" x14ac:dyDescent="0.2">
      <c r="A26" s="19" t="s">
        <v>29</v>
      </c>
      <c r="B26" s="117">
        <f>IFERROR('24'!B26/'25'!B62*100,"")</f>
        <v>1.5934706568208317</v>
      </c>
      <c r="C26" s="117">
        <f>IFERROR('24'!C26/'25'!C62*100,"")</f>
        <v>1.6535433070866141</v>
      </c>
      <c r="D26" s="117">
        <f>IFERROR('24'!D26/'25'!D62*100,"")</f>
        <v>1.5349194167306215</v>
      </c>
      <c r="E26" s="89"/>
      <c r="F26" s="117">
        <f>IFERROR('24'!F26/'25'!F62*100,"")</f>
        <v>1.3912075681691707</v>
      </c>
      <c r="G26" s="117">
        <f>IFERROR('24'!G26/'25'!G62*100,"")</f>
        <v>1.1574074074074074</v>
      </c>
      <c r="H26" s="117">
        <f>IFERROR('24'!H26/'25'!H62*100,"")</f>
        <v>1.607717041800643</v>
      </c>
      <c r="I26" s="89"/>
      <c r="J26" s="117">
        <f>IFERROR('24'!J26/'25'!J62*100,"")</f>
        <v>1.9329164297896533</v>
      </c>
      <c r="K26" s="117">
        <f>IFERROR('24'!K26/'25'!K62*100,"")</f>
        <v>1.9165727170236753</v>
      </c>
      <c r="L26" s="117">
        <f>IFERROR('24'!L26/'25'!L62*100,"")</f>
        <v>1.9495412844036699</v>
      </c>
      <c r="M26" s="89"/>
      <c r="N26" s="117">
        <f>IFERROR('24'!N26/'25'!N62*100,"")</f>
        <v>1.9125683060109291</v>
      </c>
      <c r="O26" s="117">
        <f>IFERROR('24'!O26/'25'!O62*100,"")</f>
        <v>2.8610354223433241</v>
      </c>
      <c r="P26" s="117">
        <f>IFERROR('24'!P26/'25'!P62*100,"")</f>
        <v>0.95890410958904115</v>
      </c>
      <c r="Q26" s="89"/>
      <c r="R26" s="117">
        <f>IFERROR('24'!R26/'25'!R62*100,"")</f>
        <v>2.0673813169984685</v>
      </c>
      <c r="S26" s="117">
        <f>IFERROR('24'!S26/'25'!S62*100,"")</f>
        <v>1.729559748427673</v>
      </c>
      <c r="T26" s="117">
        <f>IFERROR('24'!T26/'25'!T62*100,"")</f>
        <v>2.3880597014925375</v>
      </c>
      <c r="U26" s="89"/>
      <c r="V26" s="117">
        <f>IFERROR('24'!V26/'25'!V62*100,"")</f>
        <v>0.52750565184626974</v>
      </c>
      <c r="W26" s="117">
        <f>IFERROR('24'!W26/'25'!W62*100,"")</f>
        <v>0.45385779122541603</v>
      </c>
      <c r="X26" s="117">
        <f>IFERROR('24'!X26/'25'!X62*100,"")</f>
        <v>0.60060060060060061</v>
      </c>
      <c r="Y26" s="89"/>
      <c r="Z26" s="117">
        <f>IFERROR('24'!Z26/'25'!Z62*100,"")</f>
        <v>3.0303030303030303</v>
      </c>
      <c r="AA26" s="117">
        <f>IFERROR('24'!AA26/'25'!AA62*100,"")</f>
        <v>3.5714285714285712</v>
      </c>
      <c r="AB26" s="117">
        <f>IFERROR('24'!AB26/'25'!AB62*100,"")</f>
        <v>2.6315789473684208</v>
      </c>
    </row>
    <row r="27" spans="1:28" s="1" customFormat="1" x14ac:dyDescent="0.2">
      <c r="A27" s="19" t="s">
        <v>41</v>
      </c>
      <c r="B27" s="117">
        <f>IFERROR('24'!B27/'25'!B63*100,"")</f>
        <v>-0.9430667132378624</v>
      </c>
      <c r="C27" s="117">
        <f>IFERROR('24'!C27/'25'!C63*100,"")</f>
        <v>-1.361031518624642</v>
      </c>
      <c r="D27" s="117">
        <f>IFERROR('24'!D27/'25'!D63*100,"")</f>
        <v>-0.54533060668029998</v>
      </c>
      <c r="E27" s="89"/>
      <c r="F27" s="117">
        <f>IFERROR('24'!F27/'25'!F63*100,"")</f>
        <v>-1.001669449081803</v>
      </c>
      <c r="G27" s="117">
        <f>IFERROR('24'!G27/'25'!G63*100,"")</f>
        <v>-1.7421602787456445</v>
      </c>
      <c r="H27" s="117">
        <f>IFERROR('24'!H27/'25'!H63*100,"")</f>
        <v>-0.32051282051282048</v>
      </c>
      <c r="I27" s="89"/>
      <c r="J27" s="117">
        <f>IFERROR('24'!J27/'25'!J63*100,"")</f>
        <v>-0.68610634648370494</v>
      </c>
      <c r="K27" s="117">
        <f>IFERROR('24'!K27/'25'!K63*100,"")</f>
        <v>-1.0101010101010102</v>
      </c>
      <c r="L27" s="117">
        <f>IFERROR('24'!L27/'25'!L63*100,"")</f>
        <v>-0.34965034965034963</v>
      </c>
      <c r="M27" s="89"/>
      <c r="N27" s="117">
        <f>IFERROR('24'!N27/'25'!N63*100,"")</f>
        <v>-1.0471204188481675</v>
      </c>
      <c r="O27" s="117">
        <f>IFERROR('24'!O27/'25'!O63*100,"")</f>
        <v>-1.4285714285714286</v>
      </c>
      <c r="P27" s="117">
        <f>IFERROR('24'!P27/'25'!P63*100,"")</f>
        <v>-0.68259385665529015</v>
      </c>
      <c r="Q27" s="89"/>
      <c r="R27" s="117">
        <f>IFERROR('24'!R27/'25'!R63*100,"")</f>
        <v>-1.5384615384615385</v>
      </c>
      <c r="S27" s="117">
        <f>IFERROR('24'!S27/'25'!S63*100,"")</f>
        <v>-0.38910505836575876</v>
      </c>
      <c r="T27" s="117">
        <f>IFERROR('24'!T27/'25'!T63*100,"")</f>
        <v>-2.6615969581749046</v>
      </c>
      <c r="U27" s="89"/>
      <c r="V27" s="117">
        <f>IFERROR('24'!V27/'25'!V63*100,"")</f>
        <v>-0.51457975986277882</v>
      </c>
      <c r="W27" s="117">
        <f>IFERROR('24'!W27/'25'!W63*100,"")</f>
        <v>-2.214022140221402</v>
      </c>
      <c r="X27" s="117">
        <f>IFERROR('24'!X27/'25'!X63*100,"")</f>
        <v>0.96153846153846156</v>
      </c>
      <c r="Y27" s="89"/>
      <c r="Z27" s="117">
        <f>IFERROR('24'!Z27/'25'!Z63*100,"")</f>
        <v>0</v>
      </c>
      <c r="AA27" s="117">
        <f>IFERROR('24'!AA27/'25'!AA63*100,"")</f>
        <v>0</v>
      </c>
      <c r="AB27" s="117">
        <f>IFERROR('24'!AB27/'25'!AB63*100,"")</f>
        <v>0</v>
      </c>
    </row>
    <row r="28" spans="1:28" s="1" customFormat="1" x14ac:dyDescent="0.2">
      <c r="A28" s="19" t="s">
        <v>42</v>
      </c>
      <c r="B28" s="117">
        <f>IFERROR('24'!B28/'25'!B64*100,"")</f>
        <v>0.85684430512016718</v>
      </c>
      <c r="C28" s="117">
        <f>IFERROR('24'!C28/'25'!C64*100,"")</f>
        <v>1.1363636363636365</v>
      </c>
      <c r="D28" s="117">
        <f>IFERROR('24'!D28/'25'!D64*100,"")</f>
        <v>0.58115400581154009</v>
      </c>
      <c r="E28" s="89"/>
      <c r="F28" s="117">
        <f>IFERROR('24'!F28/'25'!F64*100,"")</f>
        <v>1.9886363636363635</v>
      </c>
      <c r="G28" s="117">
        <f>IFERROR('24'!G28/'25'!G64*100,"")</f>
        <v>3.7401574803149611</v>
      </c>
      <c r="H28" s="117">
        <f>IFERROR('24'!H28/'25'!H64*100,"")</f>
        <v>0.36496350364963503</v>
      </c>
      <c r="I28" s="89"/>
      <c r="J28" s="117">
        <f>IFERROR('24'!J28/'25'!J64*100,"")</f>
        <v>1.119023397761953</v>
      </c>
      <c r="K28" s="117">
        <f>IFERROR('24'!K28/'25'!K64*100,"")</f>
        <v>0.6198347107438017</v>
      </c>
      <c r="L28" s="117">
        <f>IFERROR('24'!L28/'25'!L64*100,"")</f>
        <v>1.6032064128256511</v>
      </c>
      <c r="M28" s="89"/>
      <c r="N28" s="117">
        <f>IFERROR('24'!N28/'25'!N64*100,"")</f>
        <v>1.142263759086189</v>
      </c>
      <c r="O28" s="117">
        <f>IFERROR('24'!O28/'25'!O64*100,"")</f>
        <v>1.2072434607645874</v>
      </c>
      <c r="P28" s="117">
        <f>IFERROR('24'!P28/'25'!P64*100,"")</f>
        <v>1.0729613733905579</v>
      </c>
      <c r="Q28" s="89"/>
      <c r="R28" s="117">
        <f>IFERROR('24'!R28/'25'!R64*100,"")</f>
        <v>1.1614401858304297</v>
      </c>
      <c r="S28" s="117">
        <f>IFERROR('24'!S28/'25'!S64*100,"")</f>
        <v>0.23809523809523811</v>
      </c>
      <c r="T28" s="117">
        <f>IFERROR('24'!T28/'25'!T64*100,"")</f>
        <v>2.0408163265306123</v>
      </c>
      <c r="U28" s="89"/>
      <c r="V28" s="117">
        <f>IFERROR('24'!V28/'25'!V64*100,"")</f>
        <v>-1.4672686230248306</v>
      </c>
      <c r="W28" s="117">
        <f>IFERROR('24'!W28/'25'!W64*100,"")</f>
        <v>-0.66225165562913912</v>
      </c>
      <c r="X28" s="117">
        <f>IFERROR('24'!X28/'25'!X64*100,"")</f>
        <v>-2.3094688221709005</v>
      </c>
      <c r="Y28" s="89"/>
      <c r="Z28" s="117">
        <f>IFERROR('24'!Z28/'25'!Z64*100,"")</f>
        <v>2.7777777777777777</v>
      </c>
      <c r="AA28" s="117">
        <f>IFERROR('24'!AA28/'25'!AA64*100,"")</f>
        <v>7.1428571428571423</v>
      </c>
      <c r="AB28" s="117">
        <f>IFERROR('24'!AB28/'25'!AB64*100,"")</f>
        <v>0</v>
      </c>
    </row>
    <row r="29" spans="1:28" s="1" customFormat="1" x14ac:dyDescent="0.2">
      <c r="A29" s="19" t="s">
        <v>30</v>
      </c>
      <c r="B29" s="117">
        <f>IFERROR('24'!B29/'25'!B65*100,"")</f>
        <v>0.76173065204143819</v>
      </c>
      <c r="C29" s="117">
        <f>IFERROR('24'!C29/'25'!C65*100,"")</f>
        <v>1.5033072760072159</v>
      </c>
      <c r="D29" s="117">
        <f>IFERROR('24'!D29/'25'!D65*100,"")</f>
        <v>0</v>
      </c>
      <c r="E29" s="89"/>
      <c r="F29" s="117">
        <f>IFERROR('24'!F29/'25'!F65*100,"")</f>
        <v>0.94722598105548039</v>
      </c>
      <c r="G29" s="117">
        <f>IFERROR('24'!G29/'25'!G65*100,"")</f>
        <v>1.2853470437017995</v>
      </c>
      <c r="H29" s="117">
        <f>IFERROR('24'!H29/'25'!H65*100,"")</f>
        <v>0.5714285714285714</v>
      </c>
      <c r="I29" s="89"/>
      <c r="J29" s="117">
        <f>IFERROR('24'!J29/'25'!J65*100,"")</f>
        <v>1.0914051841746248</v>
      </c>
      <c r="K29" s="117">
        <f>IFERROR('24'!K29/'25'!K65*100,"")</f>
        <v>1.3368983957219251</v>
      </c>
      <c r="L29" s="117">
        <f>IFERROR('24'!L29/'25'!L65*100,"")</f>
        <v>0.83565459610027859</v>
      </c>
      <c r="M29" s="89"/>
      <c r="N29" s="117">
        <f>IFERROR('24'!N29/'25'!N65*100,"")</f>
        <v>1.386748844375963</v>
      </c>
      <c r="O29" s="117">
        <f>IFERROR('24'!O29/'25'!O65*100,"")</f>
        <v>2.735562310030395</v>
      </c>
      <c r="P29" s="117">
        <f>IFERROR('24'!P29/'25'!P65*100,"")</f>
        <v>0</v>
      </c>
      <c r="Q29" s="89"/>
      <c r="R29" s="117">
        <f>IFERROR('24'!R29/'25'!R65*100,"")</f>
        <v>2.8523489932885906</v>
      </c>
      <c r="S29" s="117">
        <f>IFERROR('24'!S29/'25'!S65*100,"")</f>
        <v>3.3898305084745761</v>
      </c>
      <c r="T29" s="117">
        <f>IFERROR('24'!T29/'25'!T65*100,"")</f>
        <v>2.3255813953488373</v>
      </c>
      <c r="U29" s="89"/>
      <c r="V29" s="117">
        <f>IFERROR('24'!V29/'25'!V65*100,"")</f>
        <v>-2.831858407079646</v>
      </c>
      <c r="W29" s="117">
        <f>IFERROR('24'!W29/'25'!W65*100,"")</f>
        <v>-1.4492753623188406</v>
      </c>
      <c r="X29" s="117">
        <f>IFERROR('24'!X29/'25'!X65*100,"")</f>
        <v>-4.1522491349480966</v>
      </c>
      <c r="Y29" s="89"/>
      <c r="Z29" s="117" t="str">
        <f>IFERROR('24'!Z29/'25'!Z65*100,"")</f>
        <v/>
      </c>
      <c r="AA29" s="117" t="str">
        <f>IFERROR('24'!AA29/'25'!AA65*100,"")</f>
        <v/>
      </c>
      <c r="AB29" s="117" t="str">
        <f>IFERROR('24'!AB29/'25'!AB65*100,"")</f>
        <v/>
      </c>
    </row>
    <row r="30" spans="1:28" s="1" customFormat="1" x14ac:dyDescent="0.2">
      <c r="A30" s="19" t="s">
        <v>31</v>
      </c>
      <c r="B30" s="117">
        <f>IFERROR('24'!B30/'25'!B66*100,"")</f>
        <v>1.1258499609853974</v>
      </c>
      <c r="C30" s="117">
        <f>IFERROR('24'!C30/'25'!C66*100,"")</f>
        <v>1.4416775884665793</v>
      </c>
      <c r="D30" s="117">
        <f>IFERROR('24'!D30/'25'!D66*100,"")</f>
        <v>0.79672205781925798</v>
      </c>
      <c r="E30" s="89"/>
      <c r="F30" s="117">
        <f>IFERROR('24'!F30/'25'!F66*100,"")</f>
        <v>0.10101010101010101</v>
      </c>
      <c r="G30" s="117">
        <f>IFERROR('24'!G30/'25'!G66*100,"")</f>
        <v>-0.30241935483870969</v>
      </c>
      <c r="H30" s="117">
        <f>IFERROR('24'!H30/'25'!H66*100,"")</f>
        <v>0.50607287449392713</v>
      </c>
      <c r="I30" s="89"/>
      <c r="J30" s="117">
        <f>IFERROR('24'!J30/'25'!J66*100,"")</f>
        <v>2.3379383634431457</v>
      </c>
      <c r="K30" s="117">
        <f>IFERROR('24'!K30/'25'!K66*100,"")</f>
        <v>2.8000000000000003</v>
      </c>
      <c r="L30" s="117">
        <f>IFERROR('24'!L30/'25'!L66*100,"")</f>
        <v>1.8140589569160999</v>
      </c>
      <c r="M30" s="89"/>
      <c r="N30" s="117">
        <f>IFERROR('24'!N30/'25'!N66*100,"")</f>
        <v>1.6724336793540944</v>
      </c>
      <c r="O30" s="117">
        <f>IFERROR('24'!O30/'25'!O66*100,"")</f>
        <v>2.144469525959368</v>
      </c>
      <c r="P30" s="117">
        <f>IFERROR('24'!P30/'25'!P66*100,"")</f>
        <v>1.179245283018868</v>
      </c>
      <c r="Q30" s="89"/>
      <c r="R30" s="117">
        <f>IFERROR('24'!R30/'25'!R66*100,"")</f>
        <v>1.0253317249698433</v>
      </c>
      <c r="S30" s="117">
        <f>IFERROR('24'!S30/'25'!S66*100,"")</f>
        <v>2.2919179734620023</v>
      </c>
      <c r="T30" s="117">
        <f>IFERROR('24'!T30/'25'!T66*100,"")</f>
        <v>-0.24125452352231602</v>
      </c>
      <c r="U30" s="89"/>
      <c r="V30" s="117">
        <f>IFERROR('24'!V30/'25'!V66*100,"")</f>
        <v>0.41031652989449008</v>
      </c>
      <c r="W30" s="117">
        <f>IFERROR('24'!W30/'25'!W66*100,"")</f>
        <v>0.23068050749711649</v>
      </c>
      <c r="X30" s="117">
        <f>IFERROR('24'!X30/'25'!X66*100,"")</f>
        <v>0.59594755661501786</v>
      </c>
      <c r="Y30" s="89"/>
      <c r="Z30" s="117">
        <f>IFERROR('24'!Z30/'25'!Z66*100,"")</f>
        <v>18.181818181818183</v>
      </c>
      <c r="AA30" s="117">
        <f>IFERROR('24'!AA30/'25'!AA66*100,"")</f>
        <v>25</v>
      </c>
      <c r="AB30" s="117">
        <f>IFERROR('24'!AB30/'25'!AB66*100,"")</f>
        <v>14.285714285714285</v>
      </c>
    </row>
    <row r="31" spans="1:28" s="1" customFormat="1" x14ac:dyDescent="0.2">
      <c r="A31" s="19" t="s">
        <v>32</v>
      </c>
      <c r="B31" s="117">
        <f>IFERROR('24'!B31/'25'!B67*100,"")</f>
        <v>-0.37320063977252532</v>
      </c>
      <c r="C31" s="117">
        <f>IFERROR('24'!C31/'25'!C67*100,"")</f>
        <v>-0.57950018109380663</v>
      </c>
      <c r="D31" s="117">
        <f>IFERROR('24'!D31/'25'!D67*100,"")</f>
        <v>-0.17445917655268667</v>
      </c>
      <c r="E31" s="89"/>
      <c r="F31" s="117">
        <f>IFERROR('24'!F31/'25'!F67*100,"")</f>
        <v>-0.90386195562859495</v>
      </c>
      <c r="G31" s="117">
        <f>IFERROR('24'!G31/'25'!G67*100,"")</f>
        <v>-0.65681444991789817</v>
      </c>
      <c r="H31" s="117">
        <f>IFERROR('24'!H31/'25'!H67*100,"")</f>
        <v>-1.1513157894736841</v>
      </c>
      <c r="I31" s="89"/>
      <c r="J31" s="117">
        <f>IFERROR('24'!J31/'25'!J67*100,"")</f>
        <v>0.60711188204683442</v>
      </c>
      <c r="K31" s="117">
        <f>IFERROR('24'!K31/'25'!K67*100,"")</f>
        <v>0</v>
      </c>
      <c r="L31" s="117">
        <f>IFERROR('24'!L31/'25'!L67*100,"")</f>
        <v>1.2367491166077738</v>
      </c>
      <c r="M31" s="89"/>
      <c r="N31" s="117">
        <f>IFERROR('24'!N31/'25'!N67*100,"")</f>
        <v>0.96830985915492951</v>
      </c>
      <c r="O31" s="117">
        <f>IFERROR('24'!O31/'25'!O67*100,"")</f>
        <v>0.76481835564053535</v>
      </c>
      <c r="P31" s="117">
        <f>IFERROR('24'!P31/'25'!P67*100,"")</f>
        <v>1.1419249592169658</v>
      </c>
      <c r="Q31" s="89"/>
      <c r="R31" s="117">
        <f>IFERROR('24'!R31/'25'!R67*100,"")</f>
        <v>0.2824858757062147</v>
      </c>
      <c r="S31" s="117">
        <f>IFERROR('24'!S31/'25'!S67*100,"")</f>
        <v>0.37453183520599254</v>
      </c>
      <c r="T31" s="117">
        <f>IFERROR('24'!T31/'25'!T67*100,"")</f>
        <v>0.18939393939393939</v>
      </c>
      <c r="U31" s="89"/>
      <c r="V31" s="117">
        <f>IFERROR('24'!V31/'25'!V67*100,"")</f>
        <v>-2.9272898961284231</v>
      </c>
      <c r="W31" s="117">
        <f>IFERROR('24'!W31/'25'!W67*100,"")</f>
        <v>-3.5433070866141732</v>
      </c>
      <c r="X31" s="117">
        <f>IFERROR('24'!X31/'25'!X67*100,"")</f>
        <v>-2.3593466424682399</v>
      </c>
      <c r="Y31" s="89"/>
      <c r="Z31" s="117" t="str">
        <f>IFERROR('24'!Z31/'25'!Z67*100,"")</f>
        <v/>
      </c>
      <c r="AA31" s="117" t="str">
        <f>IFERROR('24'!AA31/'25'!AA67*100,"")</f>
        <v/>
      </c>
      <c r="AB31" s="117" t="str">
        <f>IFERROR('24'!AB31/'25'!AB67*100,"")</f>
        <v/>
      </c>
    </row>
    <row r="32" spans="1:28" s="1" customFormat="1" x14ac:dyDescent="0.2">
      <c r="A32" s="19" t="s">
        <v>54</v>
      </c>
      <c r="B32" s="117">
        <f>IFERROR('24'!B32/'25'!B68*100,"")</f>
        <v>1.4363885088919288</v>
      </c>
      <c r="C32" s="117">
        <f>IFERROR('24'!C32/'25'!C68*100,"")</f>
        <v>1.6597510373443984</v>
      </c>
      <c r="D32" s="117">
        <f>IFERROR('24'!D32/'25'!D68*100,"")</f>
        <v>1.2178619756427604</v>
      </c>
      <c r="E32" s="89"/>
      <c r="F32" s="117">
        <f>IFERROR('24'!F32/'25'!F68*100,"")</f>
        <v>-0.99667774086378735</v>
      </c>
      <c r="G32" s="117">
        <f>IFERROR('24'!G32/'25'!G68*100,"")</f>
        <v>-3.4965034965034967</v>
      </c>
      <c r="H32" s="117">
        <f>IFERROR('24'!H32/'25'!H68*100,"")</f>
        <v>1.2658227848101267</v>
      </c>
      <c r="I32" s="89"/>
      <c r="J32" s="117">
        <f>IFERROR('24'!J32/'25'!J68*100,"")</f>
        <v>1.2195121951219512</v>
      </c>
      <c r="K32" s="117">
        <f>IFERROR('24'!K32/'25'!K68*100,"")</f>
        <v>-0.5714285714285714</v>
      </c>
      <c r="L32" s="117">
        <f>IFERROR('24'!L32/'25'!L68*100,"")</f>
        <v>3.2679738562091507</v>
      </c>
      <c r="M32" s="89"/>
      <c r="N32" s="117">
        <f>IFERROR('24'!N32/'25'!N68*100,"")</f>
        <v>2.0761245674740483</v>
      </c>
      <c r="O32" s="117">
        <f>IFERROR('24'!O32/'25'!O68*100,"")</f>
        <v>2.7972027972027971</v>
      </c>
      <c r="P32" s="117">
        <f>IFERROR('24'!P32/'25'!P68*100,"")</f>
        <v>1.3698630136986301</v>
      </c>
      <c r="Q32" s="89"/>
      <c r="R32" s="117">
        <f>IFERROR('24'!R32/'25'!R68*100,"")</f>
        <v>2.877697841726619</v>
      </c>
      <c r="S32" s="117">
        <f>IFERROR('24'!S32/'25'!S68*100,"")</f>
        <v>6.25</v>
      </c>
      <c r="T32" s="117">
        <f>IFERROR('24'!T32/'25'!T68*100,"")</f>
        <v>-0.74626865671641784</v>
      </c>
      <c r="U32" s="89"/>
      <c r="V32" s="117">
        <f>IFERROR('24'!V32/'25'!V68*100,"")</f>
        <v>2.2556390977443606</v>
      </c>
      <c r="W32" s="117">
        <f>IFERROR('24'!W32/'25'!W68*100,"")</f>
        <v>4.2372881355932197</v>
      </c>
      <c r="X32" s="117">
        <f>IFERROR('24'!X32/'25'!X68*100,"")</f>
        <v>0.67567567567567566</v>
      </c>
      <c r="Y32" s="89"/>
      <c r="Z32" s="117" t="str">
        <f>IFERROR('24'!Z32/'25'!Z68*100,"")</f>
        <v/>
      </c>
      <c r="AA32" s="117" t="str">
        <f>IFERROR('24'!AA32/'25'!AA68*100,"")</f>
        <v/>
      </c>
      <c r="AB32" s="117" t="str">
        <f>IFERROR('24'!AB32/'25'!AB68*100,"")</f>
        <v/>
      </c>
    </row>
    <row r="33" spans="1:29" s="1" customFormat="1" x14ac:dyDescent="0.2">
      <c r="A33" s="19" t="s">
        <v>43</v>
      </c>
      <c r="B33" s="117">
        <f>IFERROR('24'!B33/'25'!B69*100,"")</f>
        <v>0.14712063892391761</v>
      </c>
      <c r="C33" s="117">
        <f>IFERROR('24'!C33/'25'!C69*100,"")</f>
        <v>0.74781886165351064</v>
      </c>
      <c r="D33" s="117">
        <f>IFERROR('24'!D33/'25'!D69*100,"")</f>
        <v>-0.46788600595491275</v>
      </c>
      <c r="E33" s="89"/>
      <c r="F33" s="117">
        <f>IFERROR('24'!F33/'25'!F69*100,"")</f>
        <v>-1.4111006585136407</v>
      </c>
      <c r="G33" s="117">
        <f>IFERROR('24'!G33/'25'!G69*100,"")</f>
        <v>0</v>
      </c>
      <c r="H33" s="117">
        <f>IFERROR('24'!H33/'25'!H69*100,"")</f>
        <v>-2.8790786948176583</v>
      </c>
      <c r="I33" s="89"/>
      <c r="J33" s="117">
        <f>IFERROR('24'!J33/'25'!J69*100,"")</f>
        <v>0.86289549376797703</v>
      </c>
      <c r="K33" s="117">
        <f>IFERROR('24'!K33/'25'!K69*100,"")</f>
        <v>2</v>
      </c>
      <c r="L33" s="117">
        <f>IFERROR('24'!L33/'25'!L69*100,"")</f>
        <v>-0.40567951318458417</v>
      </c>
      <c r="M33" s="89"/>
      <c r="N33" s="117">
        <f>IFERROR('24'!N33/'25'!N69*100,"")</f>
        <v>-0.94043887147335425</v>
      </c>
      <c r="O33" s="117">
        <f>IFERROR('24'!O33/'25'!O69*100,"")</f>
        <v>-1.2170385395537524</v>
      </c>
      <c r="P33" s="117">
        <f>IFERROR('24'!P33/'25'!P69*100,"")</f>
        <v>-0.64655172413793105</v>
      </c>
      <c r="Q33" s="89"/>
      <c r="R33" s="117">
        <f>IFERROR('24'!R33/'25'!R69*100,"")</f>
        <v>2.0856201975850714</v>
      </c>
      <c r="S33" s="117">
        <f>IFERROR('24'!S33/'25'!S69*100,"")</f>
        <v>2.2271714922048997</v>
      </c>
      <c r="T33" s="117">
        <f>IFERROR('24'!T33/'25'!T69*100,"")</f>
        <v>1.948051948051948</v>
      </c>
      <c r="U33" s="89"/>
      <c r="V33" s="117">
        <f>IFERROR('24'!V33/'25'!V69*100,"")</f>
        <v>0.38961038961038963</v>
      </c>
      <c r="W33" s="117">
        <f>IFERROR('24'!W33/'25'!W69*100,"")</f>
        <v>0.81300813008130091</v>
      </c>
      <c r="X33" s="117">
        <f>IFERROR('24'!X33/'25'!X69*100,"")</f>
        <v>0</v>
      </c>
      <c r="Y33" s="89"/>
      <c r="Z33" s="117">
        <f>IFERROR('24'!Z33/'25'!Z69*100,"")</f>
        <v>0</v>
      </c>
      <c r="AA33" s="117">
        <f>IFERROR('24'!AA33/'25'!AA69*100,"")</f>
        <v>0</v>
      </c>
      <c r="AB33" s="117">
        <f>IFERROR('24'!AB33/'25'!AB69*100,"")</f>
        <v>0</v>
      </c>
    </row>
    <row r="34" spans="1:29" s="1" customFormat="1" x14ac:dyDescent="0.2">
      <c r="A34" s="19" t="s">
        <v>44</v>
      </c>
      <c r="B34" s="117">
        <f>IFERROR('24'!B34/'25'!B70*100,"")</f>
        <v>-0.77262693156732898</v>
      </c>
      <c r="C34" s="117">
        <f>IFERROR('24'!C34/'25'!C70*100,"")</f>
        <v>0</v>
      </c>
      <c r="D34" s="117">
        <f>IFERROR('24'!D34/'25'!D70*100,"")</f>
        <v>-1.6166281755196306</v>
      </c>
      <c r="E34" s="89"/>
      <c r="F34" s="117">
        <f>IFERROR('24'!F34/'25'!F70*100,"")</f>
        <v>-1.8779342723004695</v>
      </c>
      <c r="G34" s="117">
        <f>IFERROR('24'!G34/'25'!G70*100,"")</f>
        <v>-0.86206896551724133</v>
      </c>
      <c r="H34" s="117">
        <f>IFERROR('24'!H34/'25'!H70*100,"")</f>
        <v>-3.0927835051546393</v>
      </c>
      <c r="I34" s="89"/>
      <c r="J34" s="117">
        <f>IFERROR('24'!J34/'25'!J70*100,"")</f>
        <v>0</v>
      </c>
      <c r="K34" s="117">
        <f>IFERROR('24'!K34/'25'!K70*100,"")</f>
        <v>0.95238095238095244</v>
      </c>
      <c r="L34" s="117">
        <f>IFERROR('24'!L34/'25'!L70*100,"")</f>
        <v>-1.1627906976744187</v>
      </c>
      <c r="M34" s="89"/>
      <c r="N34" s="117">
        <f>IFERROR('24'!N34/'25'!N70*100,"")</f>
        <v>-0.62893081761006298</v>
      </c>
      <c r="O34" s="117">
        <f>IFERROR('24'!O34/'25'!O70*100,"")</f>
        <v>-1.2195121951219512</v>
      </c>
      <c r="P34" s="117">
        <f>IFERROR('24'!P34/'25'!P70*100,"")</f>
        <v>0</v>
      </c>
      <c r="Q34" s="89"/>
      <c r="R34" s="117">
        <f>IFERROR('24'!R34/'25'!R70*100,"")</f>
        <v>0.56818181818181823</v>
      </c>
      <c r="S34" s="117">
        <f>IFERROR('24'!S34/'25'!S70*100,"")</f>
        <v>3.1914893617021276</v>
      </c>
      <c r="T34" s="117">
        <f>IFERROR('24'!T34/'25'!T70*100,"")</f>
        <v>-2.4390243902439024</v>
      </c>
      <c r="U34" s="89"/>
      <c r="V34" s="117">
        <f>IFERROR('24'!V34/'25'!V70*100,"")</f>
        <v>-1.8867924528301887</v>
      </c>
      <c r="W34" s="117">
        <f>IFERROR('24'!W34/'25'!W70*100,"")</f>
        <v>-2.7027027027027026</v>
      </c>
      <c r="X34" s="117">
        <f>IFERROR('24'!X34/'25'!X70*100,"")</f>
        <v>-1.1764705882352942</v>
      </c>
      <c r="Y34" s="89"/>
      <c r="Z34" s="117">
        <f>IFERROR('24'!Z34/'25'!Z70*100,"")</f>
        <v>0</v>
      </c>
      <c r="AA34" s="117">
        <f>IFERROR('24'!AA34/'25'!AA70*100,"")</f>
        <v>0</v>
      </c>
      <c r="AB34" s="117">
        <f>IFERROR('24'!AB34/'25'!AB70*100,"")</f>
        <v>0</v>
      </c>
    </row>
    <row r="35" spans="1:29" s="1" customFormat="1" x14ac:dyDescent="0.2">
      <c r="A35" s="19" t="s">
        <v>45</v>
      </c>
      <c r="B35" s="117">
        <f>IFERROR('24'!B35/'25'!B71*100,"")</f>
        <v>-0.69980914296101071</v>
      </c>
      <c r="C35" s="117">
        <f>IFERROR('24'!C35/'25'!C71*100,"")</f>
        <v>-0.46703790192204064</v>
      </c>
      <c r="D35" s="117">
        <f>IFERROR('24'!D35/'25'!D71*100,"")</f>
        <v>-0.93818984547461359</v>
      </c>
      <c r="E35" s="89"/>
      <c r="F35" s="117">
        <f>IFERROR('24'!F35/'25'!F71*100,"")</f>
        <v>-0.11655011655011654</v>
      </c>
      <c r="G35" s="117">
        <f>IFERROR('24'!G35/'25'!G71*100,"")</f>
        <v>-0.37537537537537535</v>
      </c>
      <c r="H35" s="117">
        <f>IFERROR('24'!H35/'25'!H71*100,"")</f>
        <v>0.1610305958132045</v>
      </c>
      <c r="I35" s="89"/>
      <c r="J35" s="117">
        <f>IFERROR('24'!J35/'25'!J71*100,"")</f>
        <v>-0.12406947890818859</v>
      </c>
      <c r="K35" s="117">
        <f>IFERROR('24'!K35/'25'!K71*100,"")</f>
        <v>0.16129032258064516</v>
      </c>
      <c r="L35" s="117">
        <f>IFERROR('24'!L35/'25'!L71*100,"")</f>
        <v>-0.42444821731748728</v>
      </c>
      <c r="M35" s="89"/>
      <c r="N35" s="117">
        <f>IFERROR('24'!N35/'25'!N71*100,"")</f>
        <v>-0.55839925546765945</v>
      </c>
      <c r="O35" s="117">
        <f>IFERROR('24'!O35/'25'!O71*100,"")</f>
        <v>-0.81967213114754101</v>
      </c>
      <c r="P35" s="117">
        <f>IFERROR('24'!P35/'25'!P71*100,"")</f>
        <v>-0.28544243577545197</v>
      </c>
      <c r="Q35" s="89"/>
      <c r="R35" s="117">
        <f>IFERROR('24'!R35/'25'!R71*100,"")</f>
        <v>0.40588533739218668</v>
      </c>
      <c r="S35" s="117">
        <f>IFERROR('24'!S35/'25'!S71*100,"")</f>
        <v>0.9355509355509356</v>
      </c>
      <c r="T35" s="117">
        <f>IFERROR('24'!T35/'25'!T71*100,"")</f>
        <v>-9.9108027750247768E-2</v>
      </c>
      <c r="U35" s="89"/>
      <c r="V35" s="117">
        <f>IFERROR('24'!V35/'25'!V71*100,"")</f>
        <v>-3.2446808510638294</v>
      </c>
      <c r="W35" s="117">
        <f>IFERROR('24'!W35/'25'!W71*100,"")</f>
        <v>-2.2629310344827585</v>
      </c>
      <c r="X35" s="117">
        <f>IFERROR('24'!X35/'25'!X71*100,"")</f>
        <v>-4.2016806722689077</v>
      </c>
      <c r="Y35" s="89"/>
      <c r="Z35" s="117">
        <f>IFERROR('24'!Z35/'25'!Z71*100,"")</f>
        <v>-54.54545454545454</v>
      </c>
      <c r="AA35" s="117">
        <f>IFERROR('24'!AA35/'25'!AA71*100,"")</f>
        <v>-28.571428571428569</v>
      </c>
      <c r="AB35" s="117">
        <f>IFERROR('24'!AB35/'25'!AB71*100,"")</f>
        <v>-100</v>
      </c>
    </row>
    <row r="36" spans="1:29" s="1" customFormat="1" x14ac:dyDescent="0.2">
      <c r="A36" s="19" t="s">
        <v>46</v>
      </c>
      <c r="B36" s="117">
        <f>IFERROR('24'!B36/'25'!B72*100,"")</f>
        <v>0.81462536705503452</v>
      </c>
      <c r="C36" s="117">
        <f>IFERROR('24'!C36/'25'!C72*100,"")</f>
        <v>1.2706239332448321</v>
      </c>
      <c r="D36" s="117">
        <f>IFERROR('24'!D36/'25'!D72*100,"")</f>
        <v>0.35957607872823621</v>
      </c>
      <c r="E36" s="89"/>
      <c r="F36" s="117">
        <f>IFERROR('24'!F36/'25'!F72*100,"")</f>
        <v>0</v>
      </c>
      <c r="G36" s="117">
        <f>IFERROR('24'!G36/'25'!G72*100,"")</f>
        <v>0.23510971786833856</v>
      </c>
      <c r="H36" s="117">
        <f>IFERROR('24'!H36/'25'!H72*100,"")</f>
        <v>-0.24937655860349126</v>
      </c>
      <c r="I36" s="89"/>
      <c r="J36" s="117">
        <f>IFERROR('24'!J36/'25'!J72*100,"")</f>
        <v>1.7766497461928936</v>
      </c>
      <c r="K36" s="117">
        <f>IFERROR('24'!K36/'25'!K72*100,"")</f>
        <v>1.9279128248113997</v>
      </c>
      <c r="L36" s="117">
        <f>IFERROR('24'!L36/'25'!L72*100,"")</f>
        <v>1.6225448334756618</v>
      </c>
      <c r="M36" s="89"/>
      <c r="N36" s="117">
        <f>IFERROR('24'!N36/'25'!N72*100,"")</f>
        <v>0.70035017508754382</v>
      </c>
      <c r="O36" s="117">
        <f>IFERROR('24'!O36/'25'!O72*100,"")</f>
        <v>1.3184584178498986</v>
      </c>
      <c r="P36" s="117">
        <f>IFERROR('24'!P36/'25'!P72*100,"")</f>
        <v>9.8716683119447174E-2</v>
      </c>
      <c r="Q36" s="89"/>
      <c r="R36" s="117">
        <f>IFERROR('24'!R36/'25'!R72*100,"")</f>
        <v>1.5005359056806002</v>
      </c>
      <c r="S36" s="117">
        <f>IFERROR('24'!S36/'25'!S72*100,"")</f>
        <v>2.3001095290251916</v>
      </c>
      <c r="T36" s="117">
        <f>IFERROR('24'!T36/'25'!T72*100,"")</f>
        <v>0.73452256033578167</v>
      </c>
      <c r="U36" s="89"/>
      <c r="V36" s="117">
        <f>IFERROR('24'!V36/'25'!V72*100,"")</f>
        <v>5.4794520547945202E-2</v>
      </c>
      <c r="W36" s="117">
        <f>IFERROR('24'!W36/'25'!W72*100,"")</f>
        <v>0.67264573991031396</v>
      </c>
      <c r="X36" s="117">
        <f>IFERROR('24'!X36/'25'!X72*100,"")</f>
        <v>-0.53590568060021437</v>
      </c>
      <c r="Y36" s="89"/>
      <c r="Z36" s="117">
        <f>IFERROR('24'!Z36/'25'!Z72*100,"")</f>
        <v>4.1666666666666661</v>
      </c>
      <c r="AA36" s="117">
        <f>IFERROR('24'!AA36/'25'!AA72*100,"")</f>
        <v>7.6923076923076925</v>
      </c>
      <c r="AB36" s="117">
        <f>IFERROR('24'!AB36/'25'!AB72*100,"")</f>
        <v>0</v>
      </c>
    </row>
    <row r="37" spans="1:29" s="1" customFormat="1" ht="13.5" thickBot="1" x14ac:dyDescent="0.25">
      <c r="A37" s="19" t="s">
        <v>47</v>
      </c>
      <c r="B37" s="117">
        <f>IFERROR('24'!B37/'25'!B73*100,"")</f>
        <v>0.95359186268277174</v>
      </c>
      <c r="C37" s="117">
        <f>IFERROR('24'!C37/'25'!C73*100,"")</f>
        <v>0.50505050505050508</v>
      </c>
      <c r="D37" s="117">
        <f>IFERROR('24'!D37/'25'!D73*100,"")</f>
        <v>1.4084507042253522</v>
      </c>
      <c r="E37" s="89"/>
      <c r="F37" s="117">
        <f>IFERROR('24'!F37/'25'!F73*100,"")</f>
        <v>-1.6260162601626018</v>
      </c>
      <c r="G37" s="117">
        <f>IFERROR('24'!G37/'25'!G73*100,"")</f>
        <v>-2.9411764705882351</v>
      </c>
      <c r="H37" s="117">
        <f>IFERROR('24'!H37/'25'!H73*100,"")</f>
        <v>-0.50251256281407031</v>
      </c>
      <c r="I37" s="89"/>
      <c r="J37" s="117">
        <f>IFERROR('24'!J37/'25'!J73*100,"")</f>
        <v>-0.25510204081632654</v>
      </c>
      <c r="K37" s="117">
        <f>IFERROR('24'!K37/'25'!K73*100,"")</f>
        <v>-0.48543689320388345</v>
      </c>
      <c r="L37" s="117">
        <f>IFERROR('24'!L37/'25'!L73*100,"")</f>
        <v>0</v>
      </c>
      <c r="M37" s="89"/>
      <c r="N37" s="117">
        <f>IFERROR('24'!N37/'25'!N73*100,"")</f>
        <v>2.8753993610223643</v>
      </c>
      <c r="O37" s="117">
        <f>IFERROR('24'!O37/'25'!O73*100,"")</f>
        <v>3.8961038961038961</v>
      </c>
      <c r="P37" s="117">
        <f>IFERROR('24'!P37/'25'!P73*100,"")</f>
        <v>1.8867924528301887</v>
      </c>
      <c r="Q37" s="89"/>
      <c r="R37" s="117">
        <f>IFERROR('24'!R37/'25'!R73*100,"")</f>
        <v>2.7586206896551726</v>
      </c>
      <c r="S37" s="117">
        <f>IFERROR('24'!S37/'25'!S73*100,"")</f>
        <v>3.0120481927710845</v>
      </c>
      <c r="T37" s="117">
        <f>IFERROR('24'!T37/'25'!T73*100,"")</f>
        <v>2.4193548387096775</v>
      </c>
      <c r="U37" s="89"/>
      <c r="V37" s="117">
        <f>IFERROR('24'!V37/'25'!V73*100,"")</f>
        <v>2.3923444976076556</v>
      </c>
      <c r="W37" s="117">
        <f>IFERROR('24'!W37/'25'!W73*100,"")</f>
        <v>-1.0416666666666665</v>
      </c>
      <c r="X37" s="117">
        <f>IFERROR('24'!X37/'25'!X73*100,"")</f>
        <v>5.3097345132743365</v>
      </c>
      <c r="Y37" s="89"/>
      <c r="Z37" s="117" t="str">
        <f>IFERROR('24'!Z37/'25'!Z73*100,"")</f>
        <v/>
      </c>
      <c r="AA37" s="117" t="str">
        <f>IFERROR('24'!AA37/'25'!AA73*100,"")</f>
        <v/>
      </c>
      <c r="AB37" s="117" t="str">
        <f>IFERROR('24'!AB37/'25'!AB73*100,"")</f>
        <v/>
      </c>
    </row>
    <row r="38" spans="1:29" ht="15" customHeight="1" x14ac:dyDescent="0.2">
      <c r="A38" s="52" t="s">
        <v>154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  <row r="39" spans="1:29" ht="12" x14ac:dyDescent="0.2">
      <c r="A39" s="16" t="s">
        <v>242</v>
      </c>
    </row>
    <row r="42" spans="1:29" s="75" customFormat="1" ht="17.25" customHeight="1" x14ac:dyDescent="0.15">
      <c r="A42" s="176" t="s">
        <v>24</v>
      </c>
      <c r="B42" s="173" t="s">
        <v>0</v>
      </c>
      <c r="C42" s="173"/>
      <c r="D42" s="173"/>
      <c r="E42" s="124"/>
      <c r="F42" s="173" t="s">
        <v>118</v>
      </c>
      <c r="G42" s="173"/>
      <c r="H42" s="173"/>
      <c r="I42" s="124"/>
      <c r="J42" s="173" t="s">
        <v>119</v>
      </c>
      <c r="K42" s="173"/>
      <c r="L42" s="173"/>
      <c r="M42" s="124"/>
      <c r="N42" s="173" t="s">
        <v>120</v>
      </c>
      <c r="O42" s="173"/>
      <c r="P42" s="173"/>
      <c r="Q42" s="124"/>
      <c r="R42" s="173" t="s">
        <v>121</v>
      </c>
      <c r="S42" s="173"/>
      <c r="T42" s="173"/>
      <c r="U42" s="124"/>
      <c r="V42" s="173" t="s">
        <v>122</v>
      </c>
      <c r="W42" s="173"/>
      <c r="X42" s="173"/>
      <c r="Y42" s="124"/>
      <c r="Z42" s="173" t="s">
        <v>123</v>
      </c>
      <c r="AA42" s="173"/>
      <c r="AB42" s="173"/>
      <c r="AC42" s="35"/>
    </row>
    <row r="43" spans="1:29" s="75" customFormat="1" ht="27.75" customHeight="1" x14ac:dyDescent="0.15">
      <c r="A43" s="176"/>
      <c r="B43" s="125" t="s">
        <v>0</v>
      </c>
      <c r="C43" s="125" t="s">
        <v>9</v>
      </c>
      <c r="D43" s="125" t="s">
        <v>10</v>
      </c>
      <c r="E43" s="126"/>
      <c r="F43" s="125" t="s">
        <v>0</v>
      </c>
      <c r="G43" s="125" t="s">
        <v>9</v>
      </c>
      <c r="H43" s="125" t="s">
        <v>10</v>
      </c>
      <c r="I43" s="125"/>
      <c r="J43" s="125" t="s">
        <v>0</v>
      </c>
      <c r="K43" s="125" t="s">
        <v>9</v>
      </c>
      <c r="L43" s="125" t="s">
        <v>10</v>
      </c>
      <c r="M43" s="126"/>
      <c r="N43" s="125" t="s">
        <v>0</v>
      </c>
      <c r="O43" s="125" t="s">
        <v>9</v>
      </c>
      <c r="P43" s="125" t="s">
        <v>10</v>
      </c>
      <c r="Q43" s="126"/>
      <c r="R43" s="125" t="s">
        <v>0</v>
      </c>
      <c r="S43" s="125" t="s">
        <v>9</v>
      </c>
      <c r="T43" s="125" t="s">
        <v>10</v>
      </c>
      <c r="U43" s="126"/>
      <c r="V43" s="125" t="s">
        <v>0</v>
      </c>
      <c r="W43" s="125" t="s">
        <v>9</v>
      </c>
      <c r="X43" s="125" t="s">
        <v>10</v>
      </c>
      <c r="Y43" s="126"/>
      <c r="Z43" s="125" t="s">
        <v>0</v>
      </c>
      <c r="AA43" s="125" t="s">
        <v>9</v>
      </c>
      <c r="AB43" s="125" t="s">
        <v>10</v>
      </c>
      <c r="AC43" s="76"/>
    </row>
    <row r="44" spans="1:29" s="46" customFormat="1" x14ac:dyDescent="0.2">
      <c r="A44" s="51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1"/>
    </row>
    <row r="45" spans="1:29" s="94" customFormat="1" x14ac:dyDescent="0.2">
      <c r="A45" s="20" t="s">
        <v>0</v>
      </c>
      <c r="B45" s="96">
        <f>SUM(B47:B73)</f>
        <v>248791</v>
      </c>
      <c r="C45" s="96">
        <f>SUM(C47:C73)</f>
        <v>125529</v>
      </c>
      <c r="D45" s="96">
        <f>SUM(D47:D73)</f>
        <v>123262</v>
      </c>
      <c r="E45" s="96"/>
      <c r="F45" s="96">
        <f>SUM(F47:F73)</f>
        <v>55553</v>
      </c>
      <c r="G45" s="96">
        <f>SUM(G47:G73)</f>
        <v>28092</v>
      </c>
      <c r="H45" s="96">
        <f>SUM(H47:H73)</f>
        <v>27461</v>
      </c>
      <c r="I45" s="96"/>
      <c r="J45" s="96">
        <f>SUM(J47:J73)</f>
        <v>55113</v>
      </c>
      <c r="K45" s="96">
        <f>SUM(K47:K73)</f>
        <v>28278</v>
      </c>
      <c r="L45" s="96">
        <f>SUM(L47:L73)</f>
        <v>26835</v>
      </c>
      <c r="M45" s="96"/>
      <c r="N45" s="96">
        <f>SUM(N47:N73)</f>
        <v>50026</v>
      </c>
      <c r="O45" s="96">
        <f>SUM(O47:O73)</f>
        <v>25133</v>
      </c>
      <c r="P45" s="96">
        <f>SUM(P47:P73)</f>
        <v>24893</v>
      </c>
      <c r="Q45" s="96"/>
      <c r="R45" s="96">
        <f>SUM(R47:R73)</f>
        <v>43733</v>
      </c>
      <c r="S45" s="96">
        <f>SUM(S47:S73)</f>
        <v>22076</v>
      </c>
      <c r="T45" s="96">
        <f>SUM(T47:T73)</f>
        <v>21657</v>
      </c>
      <c r="U45" s="96"/>
      <c r="V45" s="96">
        <f>SUM(V47:V73)</f>
        <v>43288</v>
      </c>
      <c r="W45" s="96">
        <f>SUM(W47:W73)</f>
        <v>21488</v>
      </c>
      <c r="X45" s="96">
        <f>SUM(X47:X73)</f>
        <v>21800</v>
      </c>
      <c r="Y45" s="96"/>
      <c r="Z45" s="96">
        <f>SUM(Z47:Z73)</f>
        <v>1078</v>
      </c>
      <c r="AA45" s="96">
        <f>SUM(AA47:AA73)</f>
        <v>462</v>
      </c>
      <c r="AB45" s="96">
        <f>SUM(AB47:AB73)</f>
        <v>616</v>
      </c>
      <c r="AC45" s="44"/>
    </row>
    <row r="46" spans="1:29" x14ac:dyDescent="0.2">
      <c r="A46" s="21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9" x14ac:dyDescent="0.2">
      <c r="A47" s="19" t="s">
        <v>27</v>
      </c>
      <c r="B47" s="89">
        <f>+F47+J47+N47+R47+V47+Z47</f>
        <v>16757</v>
      </c>
      <c r="C47" s="89">
        <f>+G47+K47+O47+S47+W47+AA47</f>
        <v>8583</v>
      </c>
      <c r="D47" s="89">
        <f>+B47-C47</f>
        <v>8174</v>
      </c>
      <c r="E47" s="90"/>
      <c r="F47" s="90">
        <v>3797</v>
      </c>
      <c r="G47" s="90">
        <v>1952</v>
      </c>
      <c r="H47" s="90">
        <f>+F47-G47</f>
        <v>1845</v>
      </c>
      <c r="I47" s="90"/>
      <c r="J47" s="90">
        <v>3688</v>
      </c>
      <c r="K47" s="90">
        <v>1882</v>
      </c>
      <c r="L47" s="90">
        <f>+J47-K47</f>
        <v>1806</v>
      </c>
      <c r="M47" s="90"/>
      <c r="N47" s="90">
        <v>3222</v>
      </c>
      <c r="O47" s="90">
        <v>1634</v>
      </c>
      <c r="P47" s="90">
        <f>+N47-O47</f>
        <v>1588</v>
      </c>
      <c r="Q47" s="90"/>
      <c r="R47" s="90">
        <v>2933</v>
      </c>
      <c r="S47" s="90">
        <v>1537</v>
      </c>
      <c r="T47" s="90">
        <f>+R47-S47</f>
        <v>1396</v>
      </c>
      <c r="U47" s="90"/>
      <c r="V47" s="90">
        <v>3094</v>
      </c>
      <c r="W47" s="90">
        <v>1561</v>
      </c>
      <c r="X47" s="90">
        <f>+V47-W47</f>
        <v>1533</v>
      </c>
      <c r="Y47" s="90"/>
      <c r="Z47" s="90">
        <v>23</v>
      </c>
      <c r="AA47" s="90">
        <v>17</v>
      </c>
      <c r="AB47" s="90">
        <f>+Z47-AA47</f>
        <v>6</v>
      </c>
    </row>
    <row r="48" spans="1:29" x14ac:dyDescent="0.2">
      <c r="A48" s="19" t="s">
        <v>33</v>
      </c>
      <c r="B48" s="89">
        <f t="shared" ref="B48:C73" si="0">+F48+J48+N48+R48+V48+Z48</f>
        <v>20035</v>
      </c>
      <c r="C48" s="89">
        <f t="shared" si="0"/>
        <v>10295</v>
      </c>
      <c r="D48" s="89">
        <f t="shared" ref="D48:D73" si="1">+B48-C48</f>
        <v>9740</v>
      </c>
      <c r="E48" s="90"/>
      <c r="F48" s="90">
        <v>4380</v>
      </c>
      <c r="G48" s="90">
        <v>2245</v>
      </c>
      <c r="H48" s="90">
        <f t="shared" ref="H48:H73" si="2">+F48-G48</f>
        <v>2135</v>
      </c>
      <c r="I48" s="90"/>
      <c r="J48" s="90">
        <v>4399</v>
      </c>
      <c r="K48" s="90">
        <v>2287</v>
      </c>
      <c r="L48" s="90">
        <f t="shared" ref="L48:L73" si="3">+J48-K48</f>
        <v>2112</v>
      </c>
      <c r="M48" s="90"/>
      <c r="N48" s="90">
        <v>4018</v>
      </c>
      <c r="O48" s="90">
        <v>2062</v>
      </c>
      <c r="P48" s="90">
        <f t="shared" ref="P48:P73" si="4">+N48-O48</f>
        <v>1956</v>
      </c>
      <c r="Q48" s="90"/>
      <c r="R48" s="90">
        <v>3493</v>
      </c>
      <c r="S48" s="90">
        <v>1791</v>
      </c>
      <c r="T48" s="90">
        <f t="shared" ref="T48:T73" si="5">+R48-S48</f>
        <v>1702</v>
      </c>
      <c r="U48" s="90"/>
      <c r="V48" s="90">
        <v>3617</v>
      </c>
      <c r="W48" s="90">
        <v>1851</v>
      </c>
      <c r="X48" s="90">
        <f t="shared" ref="X48:X73" si="6">+V48-W48</f>
        <v>1766</v>
      </c>
      <c r="Y48" s="90"/>
      <c r="Z48" s="90">
        <v>128</v>
      </c>
      <c r="AA48" s="90">
        <v>59</v>
      </c>
      <c r="AB48" s="90">
        <f t="shared" ref="AB48:AB73" si="7">+Z48-AA48</f>
        <v>69</v>
      </c>
    </row>
    <row r="49" spans="1:28" x14ac:dyDescent="0.2">
      <c r="A49" s="19" t="s">
        <v>19</v>
      </c>
      <c r="B49" s="89">
        <f t="shared" si="0"/>
        <v>17280</v>
      </c>
      <c r="C49" s="89">
        <f t="shared" si="0"/>
        <v>8645</v>
      </c>
      <c r="D49" s="89">
        <f t="shared" si="1"/>
        <v>8635</v>
      </c>
      <c r="E49" s="90"/>
      <c r="F49" s="90">
        <v>4006</v>
      </c>
      <c r="G49" s="90">
        <v>2054</v>
      </c>
      <c r="H49" s="90">
        <f t="shared" si="2"/>
        <v>1952</v>
      </c>
      <c r="I49" s="90"/>
      <c r="J49" s="90">
        <v>3837</v>
      </c>
      <c r="K49" s="90">
        <v>1950</v>
      </c>
      <c r="L49" s="90">
        <f t="shared" si="3"/>
        <v>1887</v>
      </c>
      <c r="M49" s="90"/>
      <c r="N49" s="90">
        <v>3590</v>
      </c>
      <c r="O49" s="90">
        <v>1753</v>
      </c>
      <c r="P49" s="90">
        <f t="shared" si="4"/>
        <v>1837</v>
      </c>
      <c r="Q49" s="90"/>
      <c r="R49" s="90">
        <v>2726</v>
      </c>
      <c r="S49" s="90">
        <v>1378</v>
      </c>
      <c r="T49" s="90">
        <f t="shared" si="5"/>
        <v>1348</v>
      </c>
      <c r="U49" s="90"/>
      <c r="V49" s="90">
        <v>2836</v>
      </c>
      <c r="W49" s="90">
        <v>1386</v>
      </c>
      <c r="X49" s="90">
        <f t="shared" si="6"/>
        <v>1450</v>
      </c>
      <c r="Y49" s="90"/>
      <c r="Z49" s="90">
        <v>285</v>
      </c>
      <c r="AA49" s="90">
        <v>124</v>
      </c>
      <c r="AB49" s="90">
        <f t="shared" si="7"/>
        <v>161</v>
      </c>
    </row>
    <row r="50" spans="1:28" x14ac:dyDescent="0.2">
      <c r="A50" s="19" t="s">
        <v>34</v>
      </c>
      <c r="B50" s="89">
        <f t="shared" si="0"/>
        <v>13154</v>
      </c>
      <c r="C50" s="89">
        <f t="shared" si="0"/>
        <v>6739</v>
      </c>
      <c r="D50" s="89">
        <f t="shared" si="1"/>
        <v>6415</v>
      </c>
      <c r="E50" s="90"/>
      <c r="F50" s="90">
        <v>3043</v>
      </c>
      <c r="G50" s="90">
        <v>1606</v>
      </c>
      <c r="H50" s="90">
        <f t="shared" si="2"/>
        <v>1437</v>
      </c>
      <c r="I50" s="90"/>
      <c r="J50" s="90">
        <v>3198</v>
      </c>
      <c r="K50" s="90">
        <v>1638</v>
      </c>
      <c r="L50" s="90">
        <f t="shared" si="3"/>
        <v>1560</v>
      </c>
      <c r="M50" s="90"/>
      <c r="N50" s="90">
        <v>2721</v>
      </c>
      <c r="O50" s="90">
        <v>1385</v>
      </c>
      <c r="P50" s="90">
        <f t="shared" si="4"/>
        <v>1336</v>
      </c>
      <c r="Q50" s="90"/>
      <c r="R50" s="90">
        <v>2183</v>
      </c>
      <c r="S50" s="90">
        <v>1114</v>
      </c>
      <c r="T50" s="90">
        <f t="shared" si="5"/>
        <v>1069</v>
      </c>
      <c r="U50" s="90"/>
      <c r="V50" s="90">
        <v>2009</v>
      </c>
      <c r="W50" s="90">
        <v>996</v>
      </c>
      <c r="X50" s="90">
        <f t="shared" si="6"/>
        <v>1013</v>
      </c>
      <c r="Y50" s="90"/>
      <c r="Z50" s="90">
        <v>0</v>
      </c>
      <c r="AA50" s="90">
        <v>0</v>
      </c>
      <c r="AB50" s="90">
        <f t="shared" si="7"/>
        <v>0</v>
      </c>
    </row>
    <row r="51" spans="1:28" x14ac:dyDescent="0.2">
      <c r="A51" s="19" t="s">
        <v>35</v>
      </c>
      <c r="B51" s="89">
        <f t="shared" si="0"/>
        <v>2911</v>
      </c>
      <c r="C51" s="89">
        <f t="shared" si="0"/>
        <v>1503</v>
      </c>
      <c r="D51" s="89">
        <f t="shared" si="1"/>
        <v>1408</v>
      </c>
      <c r="E51" s="91"/>
      <c r="F51" s="91">
        <v>629</v>
      </c>
      <c r="G51" s="91">
        <v>326</v>
      </c>
      <c r="H51" s="90">
        <f t="shared" si="2"/>
        <v>303</v>
      </c>
      <c r="I51" s="91"/>
      <c r="J51" s="90">
        <v>597</v>
      </c>
      <c r="K51" s="90">
        <v>318</v>
      </c>
      <c r="L51" s="90">
        <f t="shared" si="3"/>
        <v>279</v>
      </c>
      <c r="M51" s="90"/>
      <c r="N51" s="90">
        <v>614</v>
      </c>
      <c r="O51" s="90">
        <v>307</v>
      </c>
      <c r="P51" s="90">
        <f t="shared" si="4"/>
        <v>307</v>
      </c>
      <c r="Q51" s="90"/>
      <c r="R51" s="90">
        <v>519</v>
      </c>
      <c r="S51" s="90">
        <v>275</v>
      </c>
      <c r="T51" s="90">
        <f t="shared" si="5"/>
        <v>244</v>
      </c>
      <c r="U51" s="90"/>
      <c r="V51" s="90">
        <v>528</v>
      </c>
      <c r="W51" s="90">
        <v>267</v>
      </c>
      <c r="X51" s="90">
        <f t="shared" si="6"/>
        <v>261</v>
      </c>
      <c r="Y51" s="90"/>
      <c r="Z51" s="90">
        <v>24</v>
      </c>
      <c r="AA51" s="90">
        <v>10</v>
      </c>
      <c r="AB51" s="90">
        <f t="shared" si="7"/>
        <v>14</v>
      </c>
    </row>
    <row r="52" spans="1:28" x14ac:dyDescent="0.2">
      <c r="A52" s="19" t="s">
        <v>36</v>
      </c>
      <c r="B52" s="89">
        <f t="shared" si="0"/>
        <v>7941</v>
      </c>
      <c r="C52" s="89">
        <f t="shared" si="0"/>
        <v>4039</v>
      </c>
      <c r="D52" s="89">
        <f t="shared" si="1"/>
        <v>3902</v>
      </c>
      <c r="E52" s="91"/>
      <c r="F52" s="91">
        <v>1622</v>
      </c>
      <c r="G52" s="91">
        <v>809</v>
      </c>
      <c r="H52" s="90">
        <f t="shared" si="2"/>
        <v>813</v>
      </c>
      <c r="I52" s="91"/>
      <c r="J52" s="91">
        <v>1752</v>
      </c>
      <c r="K52" s="91">
        <v>911</v>
      </c>
      <c r="L52" s="90">
        <f t="shared" si="3"/>
        <v>841</v>
      </c>
      <c r="M52" s="91"/>
      <c r="N52" s="91">
        <v>1650</v>
      </c>
      <c r="O52" s="91">
        <v>808</v>
      </c>
      <c r="P52" s="90">
        <f t="shared" si="4"/>
        <v>842</v>
      </c>
      <c r="Q52" s="91"/>
      <c r="R52" s="91">
        <v>1372</v>
      </c>
      <c r="S52" s="91">
        <v>711</v>
      </c>
      <c r="T52" s="90">
        <f t="shared" si="5"/>
        <v>661</v>
      </c>
      <c r="U52" s="91"/>
      <c r="V52" s="91">
        <v>1485</v>
      </c>
      <c r="W52" s="91">
        <v>776</v>
      </c>
      <c r="X52" s="90">
        <f t="shared" si="6"/>
        <v>709</v>
      </c>
      <c r="Y52" s="91"/>
      <c r="Z52" s="91">
        <v>60</v>
      </c>
      <c r="AA52" s="91">
        <v>24</v>
      </c>
      <c r="AB52" s="90">
        <f t="shared" si="7"/>
        <v>36</v>
      </c>
    </row>
    <row r="53" spans="1:28" s="1" customFormat="1" x14ac:dyDescent="0.2">
      <c r="A53" s="19" t="s">
        <v>53</v>
      </c>
      <c r="B53" s="89">
        <f t="shared" si="0"/>
        <v>1556</v>
      </c>
      <c r="C53" s="89">
        <f t="shared" si="0"/>
        <v>762</v>
      </c>
      <c r="D53" s="89">
        <f t="shared" si="1"/>
        <v>794</v>
      </c>
      <c r="E53" s="91"/>
      <c r="F53" s="91">
        <v>294</v>
      </c>
      <c r="G53" s="91">
        <v>134</v>
      </c>
      <c r="H53" s="90">
        <f t="shared" si="2"/>
        <v>160</v>
      </c>
      <c r="I53" s="91"/>
      <c r="J53" s="91">
        <v>295</v>
      </c>
      <c r="K53" s="91">
        <v>176</v>
      </c>
      <c r="L53" s="90">
        <f t="shared" si="3"/>
        <v>119</v>
      </c>
      <c r="M53" s="91"/>
      <c r="N53" s="91">
        <v>313</v>
      </c>
      <c r="O53" s="91">
        <v>152</v>
      </c>
      <c r="P53" s="90">
        <f t="shared" si="4"/>
        <v>161</v>
      </c>
      <c r="Q53" s="91"/>
      <c r="R53" s="91">
        <v>308</v>
      </c>
      <c r="S53" s="91">
        <v>137</v>
      </c>
      <c r="T53" s="90">
        <f t="shared" si="5"/>
        <v>171</v>
      </c>
      <c r="U53" s="91"/>
      <c r="V53" s="91">
        <v>329</v>
      </c>
      <c r="W53" s="91">
        <v>151</v>
      </c>
      <c r="X53" s="90">
        <f t="shared" si="6"/>
        <v>178</v>
      </c>
      <c r="Y53" s="91"/>
      <c r="Z53" s="91">
        <v>17</v>
      </c>
      <c r="AA53" s="91">
        <v>12</v>
      </c>
      <c r="AB53" s="90">
        <f t="shared" si="7"/>
        <v>5</v>
      </c>
    </row>
    <row r="54" spans="1:28" s="1" customFormat="1" x14ac:dyDescent="0.2">
      <c r="A54" s="19" t="s">
        <v>28</v>
      </c>
      <c r="B54" s="89">
        <f t="shared" si="0"/>
        <v>24096</v>
      </c>
      <c r="C54" s="89">
        <f t="shared" si="0"/>
        <v>12109</v>
      </c>
      <c r="D54" s="89">
        <f t="shared" si="1"/>
        <v>11987</v>
      </c>
      <c r="E54" s="91"/>
      <c r="F54" s="91">
        <v>5545</v>
      </c>
      <c r="G54" s="91">
        <v>2802</v>
      </c>
      <c r="H54" s="90">
        <f t="shared" si="2"/>
        <v>2743</v>
      </c>
      <c r="I54" s="91"/>
      <c r="J54" s="91">
        <v>5275</v>
      </c>
      <c r="K54" s="91">
        <v>2711</v>
      </c>
      <c r="L54" s="90">
        <f t="shared" si="3"/>
        <v>2564</v>
      </c>
      <c r="M54" s="91"/>
      <c r="N54" s="91">
        <v>4889</v>
      </c>
      <c r="O54" s="91">
        <v>2465</v>
      </c>
      <c r="P54" s="90">
        <f t="shared" si="4"/>
        <v>2424</v>
      </c>
      <c r="Q54" s="91"/>
      <c r="R54" s="91">
        <v>4170</v>
      </c>
      <c r="S54" s="91">
        <v>2086</v>
      </c>
      <c r="T54" s="90">
        <f t="shared" si="5"/>
        <v>2084</v>
      </c>
      <c r="U54" s="91"/>
      <c r="V54" s="91">
        <v>4081</v>
      </c>
      <c r="W54" s="91">
        <v>1996</v>
      </c>
      <c r="X54" s="90">
        <f t="shared" si="6"/>
        <v>2085</v>
      </c>
      <c r="Y54" s="91"/>
      <c r="Z54" s="91">
        <v>136</v>
      </c>
      <c r="AA54" s="91">
        <v>49</v>
      </c>
      <c r="AB54" s="90">
        <f t="shared" si="7"/>
        <v>87</v>
      </c>
    </row>
    <row r="55" spans="1:28" s="1" customFormat="1" x14ac:dyDescent="0.2">
      <c r="A55" s="19" t="s">
        <v>37</v>
      </c>
      <c r="B55" s="89">
        <f t="shared" si="0"/>
        <v>10518</v>
      </c>
      <c r="C55" s="89">
        <f t="shared" si="0"/>
        <v>5259</v>
      </c>
      <c r="D55" s="89">
        <f t="shared" si="1"/>
        <v>5259</v>
      </c>
      <c r="E55" s="90"/>
      <c r="F55" s="90">
        <v>2286</v>
      </c>
      <c r="G55" s="90">
        <v>1162</v>
      </c>
      <c r="H55" s="90">
        <f t="shared" si="2"/>
        <v>1124</v>
      </c>
      <c r="I55" s="90"/>
      <c r="J55" s="90">
        <v>2238</v>
      </c>
      <c r="K55" s="90">
        <v>1153</v>
      </c>
      <c r="L55" s="90">
        <f t="shared" si="3"/>
        <v>1085</v>
      </c>
      <c r="M55" s="90"/>
      <c r="N55" s="90">
        <v>2100</v>
      </c>
      <c r="O55" s="90">
        <v>1059</v>
      </c>
      <c r="P55" s="90">
        <f t="shared" si="4"/>
        <v>1041</v>
      </c>
      <c r="Q55" s="90"/>
      <c r="R55" s="90">
        <v>1938</v>
      </c>
      <c r="S55" s="90">
        <v>954</v>
      </c>
      <c r="T55" s="90">
        <f t="shared" si="5"/>
        <v>984</v>
      </c>
      <c r="U55" s="90"/>
      <c r="V55" s="90">
        <v>1898</v>
      </c>
      <c r="W55" s="90">
        <v>912</v>
      </c>
      <c r="X55" s="90">
        <f t="shared" si="6"/>
        <v>986</v>
      </c>
      <c r="Y55" s="90"/>
      <c r="Z55" s="90">
        <v>58</v>
      </c>
      <c r="AA55" s="90">
        <v>19</v>
      </c>
      <c r="AB55" s="90">
        <f t="shared" si="7"/>
        <v>39</v>
      </c>
    </row>
    <row r="56" spans="1:28" s="1" customFormat="1" x14ac:dyDescent="0.2">
      <c r="A56" s="19" t="s">
        <v>38</v>
      </c>
      <c r="B56" s="89">
        <f t="shared" si="0"/>
        <v>11001</v>
      </c>
      <c r="C56" s="89">
        <f t="shared" si="0"/>
        <v>5543</v>
      </c>
      <c r="D56" s="89">
        <f t="shared" si="1"/>
        <v>5458</v>
      </c>
      <c r="E56" s="91"/>
      <c r="F56" s="91">
        <v>2449</v>
      </c>
      <c r="G56" s="91">
        <v>1239</v>
      </c>
      <c r="H56" s="90">
        <f t="shared" si="2"/>
        <v>1210</v>
      </c>
      <c r="I56" s="91"/>
      <c r="J56" s="91">
        <v>2463</v>
      </c>
      <c r="K56" s="91">
        <v>1271</v>
      </c>
      <c r="L56" s="90">
        <f t="shared" si="3"/>
        <v>1192</v>
      </c>
      <c r="M56" s="91"/>
      <c r="N56" s="91">
        <v>2106</v>
      </c>
      <c r="O56" s="91">
        <v>1042</v>
      </c>
      <c r="P56" s="90">
        <f t="shared" si="4"/>
        <v>1064</v>
      </c>
      <c r="Q56" s="91"/>
      <c r="R56" s="91">
        <v>2048</v>
      </c>
      <c r="S56" s="91">
        <v>1013</v>
      </c>
      <c r="T56" s="90">
        <f t="shared" si="5"/>
        <v>1035</v>
      </c>
      <c r="U56" s="91"/>
      <c r="V56" s="91">
        <v>1913</v>
      </c>
      <c r="W56" s="91">
        <v>969</v>
      </c>
      <c r="X56" s="90">
        <f t="shared" si="6"/>
        <v>944</v>
      </c>
      <c r="Y56" s="91"/>
      <c r="Z56" s="91">
        <v>22</v>
      </c>
      <c r="AA56" s="91">
        <v>9</v>
      </c>
      <c r="AB56" s="90">
        <f t="shared" si="7"/>
        <v>13</v>
      </c>
    </row>
    <row r="57" spans="1:28" s="1" customFormat="1" x14ac:dyDescent="0.2">
      <c r="A57" s="19" t="s">
        <v>39</v>
      </c>
      <c r="B57" s="89">
        <f t="shared" si="0"/>
        <v>4144</v>
      </c>
      <c r="C57" s="89">
        <f t="shared" si="0"/>
        <v>2058</v>
      </c>
      <c r="D57" s="89">
        <f t="shared" si="1"/>
        <v>2086</v>
      </c>
      <c r="E57" s="91"/>
      <c r="F57" s="91">
        <v>958</v>
      </c>
      <c r="G57" s="91">
        <v>465</v>
      </c>
      <c r="H57" s="90">
        <f t="shared" si="2"/>
        <v>493</v>
      </c>
      <c r="I57" s="91"/>
      <c r="J57" s="91">
        <v>910</v>
      </c>
      <c r="K57" s="91">
        <v>466</v>
      </c>
      <c r="L57" s="90">
        <f t="shared" si="3"/>
        <v>444</v>
      </c>
      <c r="M57" s="91"/>
      <c r="N57" s="91">
        <v>807</v>
      </c>
      <c r="O57" s="91">
        <v>395</v>
      </c>
      <c r="P57" s="90">
        <f t="shared" si="4"/>
        <v>412</v>
      </c>
      <c r="Q57" s="91"/>
      <c r="R57" s="91">
        <v>701</v>
      </c>
      <c r="S57" s="91">
        <v>346</v>
      </c>
      <c r="T57" s="90">
        <f t="shared" si="5"/>
        <v>355</v>
      </c>
      <c r="U57" s="91"/>
      <c r="V57" s="91">
        <v>768</v>
      </c>
      <c r="W57" s="91">
        <v>386</v>
      </c>
      <c r="X57" s="90">
        <f t="shared" si="6"/>
        <v>382</v>
      </c>
      <c r="Y57" s="91"/>
      <c r="Z57" s="91">
        <v>0</v>
      </c>
      <c r="AA57" s="91">
        <v>0</v>
      </c>
      <c r="AB57" s="90">
        <f t="shared" si="7"/>
        <v>0</v>
      </c>
    </row>
    <row r="58" spans="1:28" s="1" customFormat="1" x14ac:dyDescent="0.2">
      <c r="A58" s="18" t="s">
        <v>20</v>
      </c>
      <c r="B58" s="89">
        <f t="shared" si="0"/>
        <v>21939</v>
      </c>
      <c r="C58" s="89">
        <f t="shared" si="0"/>
        <v>11079</v>
      </c>
      <c r="D58" s="89">
        <f t="shared" si="1"/>
        <v>10860</v>
      </c>
      <c r="E58" s="89"/>
      <c r="F58" s="90">
        <v>4754</v>
      </c>
      <c r="G58" s="90">
        <v>2382</v>
      </c>
      <c r="H58" s="90">
        <f t="shared" si="2"/>
        <v>2372</v>
      </c>
      <c r="I58" s="89"/>
      <c r="J58" s="90">
        <v>4996</v>
      </c>
      <c r="K58" s="90">
        <v>2576</v>
      </c>
      <c r="L58" s="90">
        <f t="shared" si="3"/>
        <v>2420</v>
      </c>
      <c r="M58" s="89"/>
      <c r="N58" s="90">
        <v>4502</v>
      </c>
      <c r="O58" s="90">
        <v>2274</v>
      </c>
      <c r="P58" s="90">
        <f t="shared" si="4"/>
        <v>2228</v>
      </c>
      <c r="Q58" s="89"/>
      <c r="R58" s="90">
        <v>3849</v>
      </c>
      <c r="S58" s="90">
        <v>1974</v>
      </c>
      <c r="T58" s="90">
        <f t="shared" si="5"/>
        <v>1875</v>
      </c>
      <c r="U58" s="89"/>
      <c r="V58" s="90">
        <v>3800</v>
      </c>
      <c r="W58" s="90">
        <v>1856</v>
      </c>
      <c r="X58" s="90">
        <f t="shared" si="6"/>
        <v>1944</v>
      </c>
      <c r="Y58" s="89"/>
      <c r="Z58" s="90">
        <v>38</v>
      </c>
      <c r="AA58" s="90">
        <v>17</v>
      </c>
      <c r="AB58" s="90">
        <f t="shared" si="7"/>
        <v>21</v>
      </c>
    </row>
    <row r="59" spans="1:28" s="1" customFormat="1" x14ac:dyDescent="0.2">
      <c r="A59" s="19" t="s">
        <v>40</v>
      </c>
      <c r="B59" s="89">
        <f t="shared" si="0"/>
        <v>6216</v>
      </c>
      <c r="C59" s="89">
        <f t="shared" si="0"/>
        <v>3155</v>
      </c>
      <c r="D59" s="89">
        <f t="shared" si="1"/>
        <v>3061</v>
      </c>
      <c r="E59" s="89"/>
      <c r="F59" s="89">
        <v>1363</v>
      </c>
      <c r="G59" s="89">
        <v>699</v>
      </c>
      <c r="H59" s="90">
        <f t="shared" si="2"/>
        <v>664</v>
      </c>
      <c r="I59" s="89"/>
      <c r="J59" s="89">
        <v>1398</v>
      </c>
      <c r="K59" s="89">
        <v>684</v>
      </c>
      <c r="L59" s="90">
        <f t="shared" si="3"/>
        <v>714</v>
      </c>
      <c r="M59" s="89"/>
      <c r="N59" s="89">
        <v>1185</v>
      </c>
      <c r="O59" s="89">
        <v>588</v>
      </c>
      <c r="P59" s="90">
        <f t="shared" si="4"/>
        <v>597</v>
      </c>
      <c r="Q59" s="89"/>
      <c r="R59" s="89">
        <v>1154</v>
      </c>
      <c r="S59" s="89">
        <v>616</v>
      </c>
      <c r="T59" s="90">
        <f t="shared" si="5"/>
        <v>538</v>
      </c>
      <c r="U59" s="89"/>
      <c r="V59" s="89">
        <v>1093</v>
      </c>
      <c r="W59" s="89">
        <v>560</v>
      </c>
      <c r="X59" s="90">
        <f t="shared" si="6"/>
        <v>533</v>
      </c>
      <c r="Y59" s="89"/>
      <c r="Z59" s="89">
        <v>23</v>
      </c>
      <c r="AA59" s="89">
        <v>8</v>
      </c>
      <c r="AB59" s="90">
        <f t="shared" si="7"/>
        <v>15</v>
      </c>
    </row>
    <row r="60" spans="1:28" s="1" customFormat="1" x14ac:dyDescent="0.2">
      <c r="A60" s="19" t="s">
        <v>21</v>
      </c>
      <c r="B60" s="89">
        <f t="shared" si="0"/>
        <v>23537</v>
      </c>
      <c r="C60" s="89">
        <f t="shared" si="0"/>
        <v>11912</v>
      </c>
      <c r="D60" s="89">
        <f t="shared" si="1"/>
        <v>11625</v>
      </c>
      <c r="E60" s="89"/>
      <c r="F60" s="89">
        <v>5090</v>
      </c>
      <c r="G60" s="89">
        <v>2526</v>
      </c>
      <c r="H60" s="90">
        <f t="shared" si="2"/>
        <v>2564</v>
      </c>
      <c r="I60" s="89"/>
      <c r="J60" s="89">
        <v>5259</v>
      </c>
      <c r="K60" s="89">
        <v>2679</v>
      </c>
      <c r="L60" s="90">
        <f t="shared" si="3"/>
        <v>2580</v>
      </c>
      <c r="M60" s="89"/>
      <c r="N60" s="89">
        <v>5084</v>
      </c>
      <c r="O60" s="89">
        <v>2606</v>
      </c>
      <c r="P60" s="90">
        <f t="shared" si="4"/>
        <v>2478</v>
      </c>
      <c r="Q60" s="89"/>
      <c r="R60" s="89">
        <v>4084</v>
      </c>
      <c r="S60" s="89">
        <v>2084</v>
      </c>
      <c r="T60" s="90">
        <f t="shared" si="5"/>
        <v>2000</v>
      </c>
      <c r="U60" s="89"/>
      <c r="V60" s="89">
        <v>3931</v>
      </c>
      <c r="W60" s="89">
        <v>1979</v>
      </c>
      <c r="X60" s="90">
        <f t="shared" si="6"/>
        <v>1952</v>
      </c>
      <c r="Y60" s="89"/>
      <c r="Z60" s="89">
        <v>89</v>
      </c>
      <c r="AA60" s="89">
        <v>38</v>
      </c>
      <c r="AB60" s="90">
        <f t="shared" si="7"/>
        <v>51</v>
      </c>
    </row>
    <row r="61" spans="1:28" s="1" customFormat="1" x14ac:dyDescent="0.2">
      <c r="A61" s="19" t="s">
        <v>87</v>
      </c>
      <c r="B61" s="89">
        <f t="shared" si="0"/>
        <v>4200</v>
      </c>
      <c r="C61" s="89">
        <f t="shared" si="0"/>
        <v>2029</v>
      </c>
      <c r="D61" s="89">
        <f t="shared" si="1"/>
        <v>2171</v>
      </c>
      <c r="E61" s="89"/>
      <c r="F61" s="89">
        <v>950</v>
      </c>
      <c r="G61" s="89">
        <v>463</v>
      </c>
      <c r="H61" s="90">
        <f t="shared" si="2"/>
        <v>487</v>
      </c>
      <c r="I61" s="89"/>
      <c r="J61" s="89">
        <v>979</v>
      </c>
      <c r="K61" s="89">
        <v>478</v>
      </c>
      <c r="L61" s="90">
        <f t="shared" si="3"/>
        <v>501</v>
      </c>
      <c r="M61" s="89"/>
      <c r="N61" s="89">
        <v>840</v>
      </c>
      <c r="O61" s="89">
        <v>398</v>
      </c>
      <c r="P61" s="90">
        <f t="shared" si="4"/>
        <v>442</v>
      </c>
      <c r="Q61" s="89"/>
      <c r="R61" s="89">
        <v>760</v>
      </c>
      <c r="S61" s="89">
        <v>361</v>
      </c>
      <c r="T61" s="90">
        <f t="shared" si="5"/>
        <v>399</v>
      </c>
      <c r="U61" s="89"/>
      <c r="V61" s="89">
        <v>671</v>
      </c>
      <c r="W61" s="89">
        <v>329</v>
      </c>
      <c r="X61" s="90">
        <f t="shared" si="6"/>
        <v>342</v>
      </c>
      <c r="Y61" s="89"/>
      <c r="Z61" s="89">
        <v>0</v>
      </c>
      <c r="AA61" s="89">
        <v>0</v>
      </c>
      <c r="AB61" s="90">
        <f t="shared" si="7"/>
        <v>0</v>
      </c>
    </row>
    <row r="62" spans="1:28" s="1" customFormat="1" x14ac:dyDescent="0.2">
      <c r="A62" s="19" t="s">
        <v>29</v>
      </c>
      <c r="B62" s="89">
        <f t="shared" si="0"/>
        <v>7719</v>
      </c>
      <c r="C62" s="89">
        <f t="shared" si="0"/>
        <v>3810</v>
      </c>
      <c r="D62" s="89">
        <f t="shared" si="1"/>
        <v>3909</v>
      </c>
      <c r="E62" s="89"/>
      <c r="F62" s="89">
        <v>1797</v>
      </c>
      <c r="G62" s="89">
        <v>864</v>
      </c>
      <c r="H62" s="90">
        <f t="shared" si="2"/>
        <v>933</v>
      </c>
      <c r="I62" s="89"/>
      <c r="J62" s="89">
        <v>1759</v>
      </c>
      <c r="K62" s="89">
        <v>887</v>
      </c>
      <c r="L62" s="90">
        <f t="shared" si="3"/>
        <v>872</v>
      </c>
      <c r="M62" s="89"/>
      <c r="N62" s="89">
        <v>1464</v>
      </c>
      <c r="O62" s="89">
        <v>734</v>
      </c>
      <c r="P62" s="90">
        <f t="shared" si="4"/>
        <v>730</v>
      </c>
      <c r="Q62" s="89"/>
      <c r="R62" s="89">
        <v>1306</v>
      </c>
      <c r="S62" s="89">
        <v>636</v>
      </c>
      <c r="T62" s="90">
        <f t="shared" si="5"/>
        <v>670</v>
      </c>
      <c r="U62" s="89"/>
      <c r="V62" s="89">
        <v>1327</v>
      </c>
      <c r="W62" s="89">
        <v>661</v>
      </c>
      <c r="X62" s="90">
        <f t="shared" si="6"/>
        <v>666</v>
      </c>
      <c r="Y62" s="89"/>
      <c r="Z62" s="89">
        <v>66</v>
      </c>
      <c r="AA62" s="89">
        <v>28</v>
      </c>
      <c r="AB62" s="90">
        <f t="shared" si="7"/>
        <v>38</v>
      </c>
    </row>
    <row r="63" spans="1:28" s="1" customFormat="1" x14ac:dyDescent="0.2">
      <c r="A63" s="19" t="s">
        <v>41</v>
      </c>
      <c r="B63" s="89">
        <f t="shared" si="0"/>
        <v>2863</v>
      </c>
      <c r="C63" s="89">
        <f t="shared" si="0"/>
        <v>1396</v>
      </c>
      <c r="D63" s="89">
        <f t="shared" si="1"/>
        <v>1467</v>
      </c>
      <c r="E63" s="89"/>
      <c r="F63" s="89">
        <v>599</v>
      </c>
      <c r="G63" s="89">
        <v>287</v>
      </c>
      <c r="H63" s="90">
        <f t="shared" si="2"/>
        <v>312</v>
      </c>
      <c r="I63" s="89"/>
      <c r="J63" s="89">
        <v>583</v>
      </c>
      <c r="K63" s="89">
        <v>297</v>
      </c>
      <c r="L63" s="90">
        <f t="shared" si="3"/>
        <v>286</v>
      </c>
      <c r="M63" s="89"/>
      <c r="N63" s="89">
        <v>573</v>
      </c>
      <c r="O63" s="89">
        <v>280</v>
      </c>
      <c r="P63" s="90">
        <f t="shared" si="4"/>
        <v>293</v>
      </c>
      <c r="Q63" s="89"/>
      <c r="R63" s="89">
        <v>520</v>
      </c>
      <c r="S63" s="89">
        <v>257</v>
      </c>
      <c r="T63" s="90">
        <f t="shared" si="5"/>
        <v>263</v>
      </c>
      <c r="U63" s="89"/>
      <c r="V63" s="89">
        <v>583</v>
      </c>
      <c r="W63" s="89">
        <v>271</v>
      </c>
      <c r="X63" s="90">
        <f t="shared" si="6"/>
        <v>312</v>
      </c>
      <c r="Y63" s="89"/>
      <c r="Z63" s="89">
        <v>5</v>
      </c>
      <c r="AA63" s="89">
        <v>4</v>
      </c>
      <c r="AB63" s="90">
        <f t="shared" si="7"/>
        <v>1</v>
      </c>
    </row>
    <row r="64" spans="1:28" s="1" customFormat="1" x14ac:dyDescent="0.2">
      <c r="A64" s="19" t="s">
        <v>42</v>
      </c>
      <c r="B64" s="89">
        <f t="shared" si="0"/>
        <v>4785</v>
      </c>
      <c r="C64" s="89">
        <f t="shared" si="0"/>
        <v>2376</v>
      </c>
      <c r="D64" s="89">
        <f t="shared" si="1"/>
        <v>2409</v>
      </c>
      <c r="E64" s="89"/>
      <c r="F64" s="89">
        <v>1056</v>
      </c>
      <c r="G64" s="89">
        <v>508</v>
      </c>
      <c r="H64" s="90">
        <f t="shared" si="2"/>
        <v>548</v>
      </c>
      <c r="I64" s="89"/>
      <c r="J64" s="89">
        <v>983</v>
      </c>
      <c r="K64" s="89">
        <v>484</v>
      </c>
      <c r="L64" s="90">
        <f t="shared" si="3"/>
        <v>499</v>
      </c>
      <c r="M64" s="89"/>
      <c r="N64" s="89">
        <v>963</v>
      </c>
      <c r="O64" s="89">
        <v>497</v>
      </c>
      <c r="P64" s="90">
        <f t="shared" si="4"/>
        <v>466</v>
      </c>
      <c r="Q64" s="89"/>
      <c r="R64" s="89">
        <v>861</v>
      </c>
      <c r="S64" s="89">
        <v>420</v>
      </c>
      <c r="T64" s="90">
        <f t="shared" si="5"/>
        <v>441</v>
      </c>
      <c r="U64" s="89"/>
      <c r="V64" s="89">
        <v>886</v>
      </c>
      <c r="W64" s="89">
        <v>453</v>
      </c>
      <c r="X64" s="90">
        <f t="shared" si="6"/>
        <v>433</v>
      </c>
      <c r="Y64" s="89"/>
      <c r="Z64" s="89">
        <v>36</v>
      </c>
      <c r="AA64" s="89">
        <v>14</v>
      </c>
      <c r="AB64" s="90">
        <f t="shared" si="7"/>
        <v>22</v>
      </c>
    </row>
    <row r="65" spans="1:28" s="1" customFormat="1" x14ac:dyDescent="0.2">
      <c r="A65" s="19" t="s">
        <v>30</v>
      </c>
      <c r="B65" s="89">
        <f t="shared" si="0"/>
        <v>3282</v>
      </c>
      <c r="C65" s="89">
        <f t="shared" si="0"/>
        <v>1663</v>
      </c>
      <c r="D65" s="89">
        <f t="shared" si="1"/>
        <v>1619</v>
      </c>
      <c r="E65" s="89"/>
      <c r="F65" s="89">
        <v>739</v>
      </c>
      <c r="G65" s="89">
        <v>389</v>
      </c>
      <c r="H65" s="90">
        <f t="shared" si="2"/>
        <v>350</v>
      </c>
      <c r="I65" s="89"/>
      <c r="J65" s="89">
        <v>733</v>
      </c>
      <c r="K65" s="89">
        <v>374</v>
      </c>
      <c r="L65" s="90">
        <f t="shared" si="3"/>
        <v>359</v>
      </c>
      <c r="M65" s="89"/>
      <c r="N65" s="89">
        <v>649</v>
      </c>
      <c r="O65" s="89">
        <v>329</v>
      </c>
      <c r="P65" s="90">
        <f t="shared" si="4"/>
        <v>320</v>
      </c>
      <c r="Q65" s="89"/>
      <c r="R65" s="89">
        <v>596</v>
      </c>
      <c r="S65" s="89">
        <v>295</v>
      </c>
      <c r="T65" s="90">
        <f t="shared" si="5"/>
        <v>301</v>
      </c>
      <c r="U65" s="89"/>
      <c r="V65" s="89">
        <v>565</v>
      </c>
      <c r="W65" s="89">
        <v>276</v>
      </c>
      <c r="X65" s="90">
        <f t="shared" si="6"/>
        <v>289</v>
      </c>
      <c r="Y65" s="89"/>
      <c r="Z65" s="89">
        <v>0</v>
      </c>
      <c r="AA65" s="89">
        <v>0</v>
      </c>
      <c r="AB65" s="90">
        <f t="shared" si="7"/>
        <v>0</v>
      </c>
    </row>
    <row r="66" spans="1:28" s="1" customFormat="1" x14ac:dyDescent="0.2">
      <c r="A66" s="19" t="s">
        <v>31</v>
      </c>
      <c r="B66" s="89">
        <f t="shared" si="0"/>
        <v>8971</v>
      </c>
      <c r="C66" s="89">
        <f t="shared" si="0"/>
        <v>4578</v>
      </c>
      <c r="D66" s="89">
        <f t="shared" si="1"/>
        <v>4393</v>
      </c>
      <c r="E66" s="89"/>
      <c r="F66" s="89">
        <v>1980</v>
      </c>
      <c r="G66" s="89">
        <v>992</v>
      </c>
      <c r="H66" s="90">
        <f t="shared" si="2"/>
        <v>988</v>
      </c>
      <c r="I66" s="89"/>
      <c r="J66" s="89">
        <v>1882</v>
      </c>
      <c r="K66" s="89">
        <v>1000</v>
      </c>
      <c r="L66" s="90">
        <f t="shared" si="3"/>
        <v>882</v>
      </c>
      <c r="M66" s="89"/>
      <c r="N66" s="89">
        <v>1734</v>
      </c>
      <c r="O66" s="89">
        <v>886</v>
      </c>
      <c r="P66" s="90">
        <f t="shared" si="4"/>
        <v>848</v>
      </c>
      <c r="Q66" s="89"/>
      <c r="R66" s="89">
        <v>1658</v>
      </c>
      <c r="S66" s="89">
        <v>829</v>
      </c>
      <c r="T66" s="90">
        <f t="shared" si="5"/>
        <v>829</v>
      </c>
      <c r="U66" s="89"/>
      <c r="V66" s="89">
        <v>1706</v>
      </c>
      <c r="W66" s="89">
        <v>867</v>
      </c>
      <c r="X66" s="90">
        <f t="shared" si="6"/>
        <v>839</v>
      </c>
      <c r="Y66" s="89"/>
      <c r="Z66" s="89">
        <v>11</v>
      </c>
      <c r="AA66" s="89">
        <v>4</v>
      </c>
      <c r="AB66" s="90">
        <f t="shared" si="7"/>
        <v>7</v>
      </c>
    </row>
    <row r="67" spans="1:28" s="1" customFormat="1" x14ac:dyDescent="0.2">
      <c r="A67" s="19" t="s">
        <v>32</v>
      </c>
      <c r="B67" s="89">
        <f t="shared" si="0"/>
        <v>5627</v>
      </c>
      <c r="C67" s="89">
        <f t="shared" si="0"/>
        <v>2761</v>
      </c>
      <c r="D67" s="89">
        <f t="shared" si="1"/>
        <v>2866</v>
      </c>
      <c r="E67" s="89"/>
      <c r="F67" s="89">
        <v>1217</v>
      </c>
      <c r="G67" s="89">
        <v>609</v>
      </c>
      <c r="H67" s="90">
        <f t="shared" si="2"/>
        <v>608</v>
      </c>
      <c r="I67" s="89"/>
      <c r="J67" s="89">
        <v>1153</v>
      </c>
      <c r="K67" s="89">
        <v>587</v>
      </c>
      <c r="L67" s="90">
        <f t="shared" si="3"/>
        <v>566</v>
      </c>
      <c r="M67" s="89"/>
      <c r="N67" s="89">
        <v>1136</v>
      </c>
      <c r="O67" s="89">
        <v>523</v>
      </c>
      <c r="P67" s="90">
        <f t="shared" si="4"/>
        <v>613</v>
      </c>
      <c r="Q67" s="89"/>
      <c r="R67" s="89">
        <v>1062</v>
      </c>
      <c r="S67" s="89">
        <v>534</v>
      </c>
      <c r="T67" s="90">
        <f t="shared" si="5"/>
        <v>528</v>
      </c>
      <c r="U67" s="89"/>
      <c r="V67" s="89">
        <v>1059</v>
      </c>
      <c r="W67" s="89">
        <v>508</v>
      </c>
      <c r="X67" s="90">
        <f t="shared" si="6"/>
        <v>551</v>
      </c>
      <c r="Y67" s="89"/>
      <c r="Z67" s="89">
        <v>0</v>
      </c>
      <c r="AA67" s="89">
        <v>0</v>
      </c>
      <c r="AB67" s="90">
        <f t="shared" si="7"/>
        <v>0</v>
      </c>
    </row>
    <row r="68" spans="1:28" s="1" customFormat="1" x14ac:dyDescent="0.2">
      <c r="A68" s="19" t="s">
        <v>54</v>
      </c>
      <c r="B68" s="89">
        <f t="shared" si="0"/>
        <v>1462</v>
      </c>
      <c r="C68" s="89">
        <f t="shared" si="0"/>
        <v>723</v>
      </c>
      <c r="D68" s="89">
        <f t="shared" si="1"/>
        <v>739</v>
      </c>
      <c r="E68" s="89"/>
      <c r="F68" s="89">
        <v>301</v>
      </c>
      <c r="G68" s="89">
        <v>143</v>
      </c>
      <c r="H68" s="90">
        <f t="shared" si="2"/>
        <v>158</v>
      </c>
      <c r="I68" s="89"/>
      <c r="J68" s="89">
        <v>328</v>
      </c>
      <c r="K68" s="89">
        <v>175</v>
      </c>
      <c r="L68" s="90">
        <f t="shared" si="3"/>
        <v>153</v>
      </c>
      <c r="M68" s="89"/>
      <c r="N68" s="89">
        <v>289</v>
      </c>
      <c r="O68" s="89">
        <v>143</v>
      </c>
      <c r="P68" s="90">
        <f t="shared" si="4"/>
        <v>146</v>
      </c>
      <c r="Q68" s="89"/>
      <c r="R68" s="89">
        <v>278</v>
      </c>
      <c r="S68" s="89">
        <v>144</v>
      </c>
      <c r="T68" s="90">
        <f t="shared" si="5"/>
        <v>134</v>
      </c>
      <c r="U68" s="89"/>
      <c r="V68" s="89">
        <v>266</v>
      </c>
      <c r="W68" s="89">
        <v>118</v>
      </c>
      <c r="X68" s="90">
        <f t="shared" si="6"/>
        <v>148</v>
      </c>
      <c r="Y68" s="89"/>
      <c r="Z68" s="89">
        <v>0</v>
      </c>
      <c r="AA68" s="89">
        <v>0</v>
      </c>
      <c r="AB68" s="90">
        <f t="shared" si="7"/>
        <v>0</v>
      </c>
    </row>
    <row r="69" spans="1:28" s="1" customFormat="1" x14ac:dyDescent="0.2">
      <c r="A69" s="19" t="s">
        <v>43</v>
      </c>
      <c r="B69" s="89">
        <f t="shared" si="0"/>
        <v>4758</v>
      </c>
      <c r="C69" s="89">
        <f t="shared" si="0"/>
        <v>2407</v>
      </c>
      <c r="D69" s="89">
        <f t="shared" si="1"/>
        <v>2351</v>
      </c>
      <c r="E69" s="89"/>
      <c r="F69" s="89">
        <v>1063</v>
      </c>
      <c r="G69" s="89">
        <v>542</v>
      </c>
      <c r="H69" s="90">
        <f t="shared" si="2"/>
        <v>521</v>
      </c>
      <c r="I69" s="89"/>
      <c r="J69" s="89">
        <v>1043</v>
      </c>
      <c r="K69" s="89">
        <v>550</v>
      </c>
      <c r="L69" s="90">
        <f t="shared" si="3"/>
        <v>493</v>
      </c>
      <c r="M69" s="89"/>
      <c r="N69" s="89">
        <v>957</v>
      </c>
      <c r="O69" s="89">
        <v>493</v>
      </c>
      <c r="P69" s="90">
        <f t="shared" si="4"/>
        <v>464</v>
      </c>
      <c r="Q69" s="89"/>
      <c r="R69" s="89">
        <v>911</v>
      </c>
      <c r="S69" s="89">
        <v>449</v>
      </c>
      <c r="T69" s="90">
        <f t="shared" si="5"/>
        <v>462</v>
      </c>
      <c r="U69" s="89"/>
      <c r="V69" s="89">
        <v>770</v>
      </c>
      <c r="W69" s="89">
        <v>369</v>
      </c>
      <c r="X69" s="90">
        <f t="shared" si="6"/>
        <v>401</v>
      </c>
      <c r="Y69" s="89"/>
      <c r="Z69" s="89">
        <v>14</v>
      </c>
      <c r="AA69" s="89">
        <v>4</v>
      </c>
      <c r="AB69" s="90">
        <f t="shared" si="7"/>
        <v>10</v>
      </c>
    </row>
    <row r="70" spans="1:28" s="1" customFormat="1" x14ac:dyDescent="0.2">
      <c r="A70" s="19" t="s">
        <v>44</v>
      </c>
      <c r="B70" s="89">
        <f t="shared" si="0"/>
        <v>906</v>
      </c>
      <c r="C70" s="89">
        <f t="shared" si="0"/>
        <v>473</v>
      </c>
      <c r="D70" s="89">
        <f t="shared" si="1"/>
        <v>433</v>
      </c>
      <c r="E70" s="89"/>
      <c r="F70" s="89">
        <v>213</v>
      </c>
      <c r="G70" s="89">
        <v>116</v>
      </c>
      <c r="H70" s="90">
        <f t="shared" si="2"/>
        <v>97</v>
      </c>
      <c r="I70" s="89"/>
      <c r="J70" s="89">
        <v>191</v>
      </c>
      <c r="K70" s="89">
        <v>105</v>
      </c>
      <c r="L70" s="90">
        <f t="shared" si="3"/>
        <v>86</v>
      </c>
      <c r="M70" s="89"/>
      <c r="N70" s="89">
        <v>159</v>
      </c>
      <c r="O70" s="89">
        <v>82</v>
      </c>
      <c r="P70" s="90">
        <f t="shared" si="4"/>
        <v>77</v>
      </c>
      <c r="Q70" s="89"/>
      <c r="R70" s="89">
        <v>176</v>
      </c>
      <c r="S70" s="89">
        <v>94</v>
      </c>
      <c r="T70" s="90">
        <f t="shared" si="5"/>
        <v>82</v>
      </c>
      <c r="U70" s="89"/>
      <c r="V70" s="89">
        <v>159</v>
      </c>
      <c r="W70" s="89">
        <v>74</v>
      </c>
      <c r="X70" s="90">
        <f t="shared" si="6"/>
        <v>85</v>
      </c>
      <c r="Y70" s="89"/>
      <c r="Z70" s="89">
        <v>8</v>
      </c>
      <c r="AA70" s="89">
        <v>2</v>
      </c>
      <c r="AB70" s="90">
        <f t="shared" si="7"/>
        <v>6</v>
      </c>
    </row>
    <row r="71" spans="1:28" s="1" customFormat="1" x14ac:dyDescent="0.2">
      <c r="A71" s="19" t="s">
        <v>45</v>
      </c>
      <c r="B71" s="89">
        <f t="shared" si="0"/>
        <v>11003</v>
      </c>
      <c r="C71" s="89">
        <f t="shared" si="0"/>
        <v>5567</v>
      </c>
      <c r="D71" s="89">
        <f t="shared" si="1"/>
        <v>5436</v>
      </c>
      <c r="E71" s="89"/>
      <c r="F71" s="89">
        <v>2574</v>
      </c>
      <c r="G71" s="89">
        <v>1332</v>
      </c>
      <c r="H71" s="90">
        <f t="shared" si="2"/>
        <v>1242</v>
      </c>
      <c r="I71" s="89"/>
      <c r="J71" s="89">
        <v>2418</v>
      </c>
      <c r="K71" s="89">
        <v>1240</v>
      </c>
      <c r="L71" s="90">
        <f t="shared" si="3"/>
        <v>1178</v>
      </c>
      <c r="M71" s="89"/>
      <c r="N71" s="89">
        <v>2149</v>
      </c>
      <c r="O71" s="89">
        <v>1098</v>
      </c>
      <c r="P71" s="90">
        <f t="shared" si="4"/>
        <v>1051</v>
      </c>
      <c r="Q71" s="89"/>
      <c r="R71" s="89">
        <v>1971</v>
      </c>
      <c r="S71" s="89">
        <v>962</v>
      </c>
      <c r="T71" s="90">
        <f t="shared" si="5"/>
        <v>1009</v>
      </c>
      <c r="U71" s="89"/>
      <c r="V71" s="89">
        <v>1880</v>
      </c>
      <c r="W71" s="89">
        <v>928</v>
      </c>
      <c r="X71" s="90">
        <f t="shared" si="6"/>
        <v>952</v>
      </c>
      <c r="Y71" s="89"/>
      <c r="Z71" s="89">
        <v>11</v>
      </c>
      <c r="AA71" s="89">
        <v>7</v>
      </c>
      <c r="AB71" s="90">
        <f t="shared" si="7"/>
        <v>4</v>
      </c>
    </row>
    <row r="72" spans="1:28" s="1" customFormat="1" x14ac:dyDescent="0.2">
      <c r="A72" s="19" t="s">
        <v>46</v>
      </c>
      <c r="B72" s="89">
        <f t="shared" si="0"/>
        <v>10557</v>
      </c>
      <c r="C72" s="89">
        <f t="shared" si="0"/>
        <v>5273</v>
      </c>
      <c r="D72" s="89">
        <f t="shared" si="1"/>
        <v>5284</v>
      </c>
      <c r="E72" s="89"/>
      <c r="F72" s="89">
        <v>2479</v>
      </c>
      <c r="G72" s="89">
        <v>1276</v>
      </c>
      <c r="H72" s="90">
        <f t="shared" si="2"/>
        <v>1203</v>
      </c>
      <c r="I72" s="89"/>
      <c r="J72" s="89">
        <v>2364</v>
      </c>
      <c r="K72" s="89">
        <v>1193</v>
      </c>
      <c r="L72" s="90">
        <f t="shared" si="3"/>
        <v>1171</v>
      </c>
      <c r="M72" s="89"/>
      <c r="N72" s="89">
        <v>1999</v>
      </c>
      <c r="O72" s="89">
        <v>986</v>
      </c>
      <c r="P72" s="90">
        <f t="shared" si="4"/>
        <v>1013</v>
      </c>
      <c r="Q72" s="89"/>
      <c r="R72" s="89">
        <v>1866</v>
      </c>
      <c r="S72" s="89">
        <v>913</v>
      </c>
      <c r="T72" s="90">
        <f t="shared" si="5"/>
        <v>953</v>
      </c>
      <c r="U72" s="89"/>
      <c r="V72" s="89">
        <v>1825</v>
      </c>
      <c r="W72" s="89">
        <v>892</v>
      </c>
      <c r="X72" s="90">
        <f t="shared" si="6"/>
        <v>933</v>
      </c>
      <c r="Y72" s="89"/>
      <c r="Z72" s="89">
        <v>24</v>
      </c>
      <c r="AA72" s="89">
        <v>13</v>
      </c>
      <c r="AB72" s="90">
        <f t="shared" si="7"/>
        <v>11</v>
      </c>
    </row>
    <row r="73" spans="1:28" s="1" customFormat="1" ht="13.5" thickBot="1" x14ac:dyDescent="0.25">
      <c r="A73" s="19" t="s">
        <v>47</v>
      </c>
      <c r="B73" s="89">
        <f t="shared" si="0"/>
        <v>1573</v>
      </c>
      <c r="C73" s="89">
        <f t="shared" si="0"/>
        <v>792</v>
      </c>
      <c r="D73" s="89">
        <f t="shared" si="1"/>
        <v>781</v>
      </c>
      <c r="E73" s="89"/>
      <c r="F73" s="89">
        <v>369</v>
      </c>
      <c r="G73" s="89">
        <v>170</v>
      </c>
      <c r="H73" s="90">
        <f t="shared" si="2"/>
        <v>199</v>
      </c>
      <c r="I73" s="89"/>
      <c r="J73" s="89">
        <v>392</v>
      </c>
      <c r="K73" s="89">
        <v>206</v>
      </c>
      <c r="L73" s="90">
        <f t="shared" si="3"/>
        <v>186</v>
      </c>
      <c r="M73" s="89"/>
      <c r="N73" s="89">
        <v>313</v>
      </c>
      <c r="O73" s="89">
        <v>154</v>
      </c>
      <c r="P73" s="90">
        <f t="shared" si="4"/>
        <v>159</v>
      </c>
      <c r="Q73" s="89"/>
      <c r="R73" s="89">
        <v>290</v>
      </c>
      <c r="S73" s="89">
        <v>166</v>
      </c>
      <c r="T73" s="90">
        <f t="shared" si="5"/>
        <v>124</v>
      </c>
      <c r="U73" s="89"/>
      <c r="V73" s="89">
        <v>209</v>
      </c>
      <c r="W73" s="89">
        <v>96</v>
      </c>
      <c r="X73" s="90">
        <f t="shared" si="6"/>
        <v>113</v>
      </c>
      <c r="Y73" s="89"/>
      <c r="Z73" s="89">
        <v>0</v>
      </c>
      <c r="AA73" s="89">
        <v>0</v>
      </c>
      <c r="AB73" s="90">
        <f t="shared" si="7"/>
        <v>0</v>
      </c>
    </row>
    <row r="74" spans="1:28" x14ac:dyDescent="0.2">
      <c r="A74" s="134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</row>
  </sheetData>
  <mergeCells count="21">
    <mergeCell ref="Z42:AB42"/>
    <mergeCell ref="R6:T6"/>
    <mergeCell ref="V6:X6"/>
    <mergeCell ref="Z6:AB6"/>
    <mergeCell ref="A42:A43"/>
    <mergeCell ref="B42:D42"/>
    <mergeCell ref="F42:H42"/>
    <mergeCell ref="J42:L42"/>
    <mergeCell ref="N42:P42"/>
    <mergeCell ref="R42:T42"/>
    <mergeCell ref="V42:X42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45:D73">
    <cfRule type="cellIs" dxfId="108" priority="32" operator="equal">
      <formula>0</formula>
    </cfRule>
  </conditionalFormatting>
  <conditionalFormatting sqref="B9:AB37">
    <cfRule type="cellIs" dxfId="107" priority="44" operator="equal">
      <formula>0</formula>
    </cfRule>
  </conditionalFormatting>
  <conditionalFormatting sqref="E47:K47 M47:O58 U47:W58 Y47:AA58 E48:G58 I48:K58 H48:H73">
    <cfRule type="cellIs" dxfId="106" priority="40" operator="equal">
      <formula>0</formula>
    </cfRule>
  </conditionalFormatting>
  <conditionalFormatting sqref="E45:P46">
    <cfRule type="cellIs" dxfId="105" priority="29" operator="equal">
      <formula>0</formula>
    </cfRule>
  </conditionalFormatting>
  <conditionalFormatting sqref="L47:L73">
    <cfRule type="cellIs" dxfId="104" priority="5" operator="equal">
      <formula>0</formula>
    </cfRule>
  </conditionalFormatting>
  <conditionalFormatting sqref="P47:P73">
    <cfRule type="cellIs" dxfId="103" priority="4" operator="equal">
      <formula>0</formula>
    </cfRule>
  </conditionalFormatting>
  <conditionalFormatting sqref="Q45:Q53">
    <cfRule type="cellIs" dxfId="102" priority="37" operator="equal">
      <formula>0</formula>
    </cfRule>
  </conditionalFormatting>
  <conditionalFormatting sqref="Q53:S58">
    <cfRule type="cellIs" dxfId="101" priority="35" operator="equal">
      <formula>0</formula>
    </cfRule>
  </conditionalFormatting>
  <conditionalFormatting sqref="R47:S52">
    <cfRule type="cellIs" dxfId="100" priority="34" operator="equal">
      <formula>0</formula>
    </cfRule>
  </conditionalFormatting>
  <conditionalFormatting sqref="R45:AB46">
    <cfRule type="cellIs" dxfId="99" priority="26" operator="equal">
      <formula>0</formula>
    </cfRule>
  </conditionalFormatting>
  <conditionalFormatting sqref="T47:T73">
    <cfRule type="cellIs" dxfId="98" priority="3" operator="equal">
      <formula>0</formula>
    </cfRule>
  </conditionalFormatting>
  <conditionalFormatting sqref="X47:X73">
    <cfRule type="cellIs" dxfId="97" priority="2" operator="equal">
      <formula>0</formula>
    </cfRule>
  </conditionalFormatting>
  <conditionalFormatting sqref="AB47:AB73">
    <cfRule type="cellIs" dxfId="96" priority="1" operator="equal">
      <formula>0</formula>
    </cfRule>
  </conditionalFormatting>
  <hyperlinks>
    <hyperlink ref="AC2" location="Contenido!A1" display="Contenido" xr:uid="{00000000-0004-0000-21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 tint="0.59999389629810485"/>
    <pageSetUpPr fitToPage="1"/>
  </sheetPr>
  <dimension ref="A1:AC38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203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192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96">
        <f>SUM(B11:B37)</f>
        <v>1022</v>
      </c>
      <c r="C9" s="96">
        <f>SUM(C11:C37)</f>
        <v>702</v>
      </c>
      <c r="D9" s="96">
        <f>SUM(D11:D37)</f>
        <v>320</v>
      </c>
      <c r="E9" s="96"/>
      <c r="F9" s="96">
        <f>SUM(F11:F37)</f>
        <v>326</v>
      </c>
      <c r="G9" s="96">
        <f>SUM(G11:G37)</f>
        <v>216</v>
      </c>
      <c r="H9" s="96">
        <f>SUM(H11:H37)</f>
        <v>110</v>
      </c>
      <c r="I9" s="96"/>
      <c r="J9" s="96">
        <f>SUM(J11:J37)</f>
        <v>235</v>
      </c>
      <c r="K9" s="96">
        <f>SUM(K11:K37)</f>
        <v>137</v>
      </c>
      <c r="L9" s="96">
        <f>SUM(L11:L37)</f>
        <v>98</v>
      </c>
      <c r="M9" s="96"/>
      <c r="N9" s="96">
        <f>SUM(N11:N37)</f>
        <v>93</v>
      </c>
      <c r="O9" s="96">
        <f>SUM(O11:O37)</f>
        <v>65</v>
      </c>
      <c r="P9" s="96">
        <f>SUM(P11:P37)</f>
        <v>28</v>
      </c>
      <c r="Q9" s="96"/>
      <c r="R9" s="96">
        <f>SUM(R11:R37)</f>
        <v>459</v>
      </c>
      <c r="S9" s="96">
        <f>SUM(S11:S37)</f>
        <v>343</v>
      </c>
      <c r="T9" s="96">
        <f>SUM(T11:T37)</f>
        <v>116</v>
      </c>
      <c r="U9" s="96"/>
      <c r="V9" s="96">
        <f>SUM(V11:V37)</f>
        <v>-143</v>
      </c>
      <c r="W9" s="96">
        <f>SUM(W11:W37)</f>
        <v>-85</v>
      </c>
      <c r="X9" s="96">
        <f>SUM(X11:X37)</f>
        <v>-58</v>
      </c>
      <c r="Y9" s="96"/>
      <c r="Z9" s="96">
        <f>SUM(Z11:Z37)</f>
        <v>52</v>
      </c>
      <c r="AA9" s="96">
        <f>SUM(AA11:AA37)</f>
        <v>26</v>
      </c>
      <c r="AB9" s="96">
        <f>SUM(AB11:AB37)</f>
        <v>26</v>
      </c>
      <c r="AC9" s="44"/>
    </row>
    <row r="10" spans="1:29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</row>
    <row r="11" spans="1:29" x14ac:dyDescent="0.2">
      <c r="A11" s="19" t="s">
        <v>27</v>
      </c>
      <c r="B11" s="89">
        <f>+F11+J11+N11+R11+V11+Z11</f>
        <v>133</v>
      </c>
      <c r="C11" s="89">
        <f>+G11+K11+O11+S11+W11+AA11</f>
        <v>102</v>
      </c>
      <c r="D11" s="89">
        <f>+B11-C11</f>
        <v>31</v>
      </c>
      <c r="E11" s="90"/>
      <c r="F11" s="90">
        <v>92</v>
      </c>
      <c r="G11" s="90">
        <v>72</v>
      </c>
      <c r="H11" s="90">
        <f>+F11-G11</f>
        <v>20</v>
      </c>
      <c r="I11" s="90"/>
      <c r="J11" s="90">
        <v>-4</v>
      </c>
      <c r="K11" s="90">
        <v>2</v>
      </c>
      <c r="L11" s="90">
        <f>+J11-K11</f>
        <v>-6</v>
      </c>
      <c r="M11" s="90"/>
      <c r="N11" s="90">
        <v>-1</v>
      </c>
      <c r="O11" s="90">
        <v>-6</v>
      </c>
      <c r="P11" s="90">
        <f>+N11-O11</f>
        <v>5</v>
      </c>
      <c r="Q11" s="90"/>
      <c r="R11" s="90">
        <v>30</v>
      </c>
      <c r="S11" s="90">
        <v>18</v>
      </c>
      <c r="T11" s="90">
        <f>+R11-S11</f>
        <v>12</v>
      </c>
      <c r="U11" s="90"/>
      <c r="V11" s="90">
        <v>15</v>
      </c>
      <c r="W11" s="90">
        <v>15</v>
      </c>
      <c r="X11" s="90">
        <f>+V11-W11</f>
        <v>0</v>
      </c>
      <c r="Y11" s="90"/>
      <c r="Z11" s="90">
        <v>1</v>
      </c>
      <c r="AA11" s="90">
        <v>1</v>
      </c>
      <c r="AB11" s="90">
        <f>+Z11-AA11</f>
        <v>0</v>
      </c>
    </row>
    <row r="12" spans="1:29" x14ac:dyDescent="0.2">
      <c r="A12" s="19" t="s">
        <v>33</v>
      </c>
      <c r="B12" s="89">
        <f t="shared" ref="B12:C37" si="0">+F12+J12+N12+R12+V12+Z12</f>
        <v>-86</v>
      </c>
      <c r="C12" s="89">
        <f t="shared" si="0"/>
        <v>-31</v>
      </c>
      <c r="D12" s="89">
        <f t="shared" ref="D12:D37" si="1">+B12-C12</f>
        <v>-55</v>
      </c>
      <c r="E12" s="90"/>
      <c r="F12" s="90">
        <v>-11</v>
      </c>
      <c r="G12" s="90">
        <v>-11</v>
      </c>
      <c r="H12" s="90">
        <f t="shared" ref="H12:H37" si="2">+F12-G12</f>
        <v>0</v>
      </c>
      <c r="I12" s="90"/>
      <c r="J12" s="90">
        <v>-4</v>
      </c>
      <c r="K12" s="90">
        <v>-4</v>
      </c>
      <c r="L12" s="90">
        <f t="shared" ref="L12:L37" si="3">+J12-K12</f>
        <v>0</v>
      </c>
      <c r="M12" s="90"/>
      <c r="N12" s="90">
        <v>-56</v>
      </c>
      <c r="O12" s="90">
        <v>-18</v>
      </c>
      <c r="P12" s="90">
        <f t="shared" ref="P12:P37" si="4">+N12-O12</f>
        <v>-38</v>
      </c>
      <c r="Q12" s="90"/>
      <c r="R12" s="90">
        <v>4</v>
      </c>
      <c r="S12" s="90">
        <v>8</v>
      </c>
      <c r="T12" s="90">
        <f t="shared" ref="T12:T37" si="5">+R12-S12</f>
        <v>-4</v>
      </c>
      <c r="U12" s="90"/>
      <c r="V12" s="90">
        <v>-22</v>
      </c>
      <c r="W12" s="90">
        <v>-8</v>
      </c>
      <c r="X12" s="90">
        <f t="shared" ref="X12:X37" si="6">+V12-W12</f>
        <v>-14</v>
      </c>
      <c r="Y12" s="90"/>
      <c r="Z12" s="90">
        <v>3</v>
      </c>
      <c r="AA12" s="90">
        <v>2</v>
      </c>
      <c r="AB12" s="90">
        <f t="shared" ref="AB12:AB37" si="7">+Z12-AA12</f>
        <v>1</v>
      </c>
    </row>
    <row r="13" spans="1:29" x14ac:dyDescent="0.2">
      <c r="A13" s="19" t="s">
        <v>19</v>
      </c>
      <c r="B13" s="89">
        <f t="shared" si="0"/>
        <v>84</v>
      </c>
      <c r="C13" s="89">
        <f t="shared" si="0"/>
        <v>29</v>
      </c>
      <c r="D13" s="89">
        <f t="shared" si="1"/>
        <v>55</v>
      </c>
      <c r="E13" s="90"/>
      <c r="F13" s="90">
        <v>50</v>
      </c>
      <c r="G13" s="90">
        <v>50</v>
      </c>
      <c r="H13" s="90">
        <f t="shared" si="2"/>
        <v>0</v>
      </c>
      <c r="I13" s="90"/>
      <c r="J13" s="90">
        <v>-43</v>
      </c>
      <c r="K13" s="90">
        <v>-34</v>
      </c>
      <c r="L13" s="90">
        <f t="shared" si="3"/>
        <v>-9</v>
      </c>
      <c r="M13" s="90"/>
      <c r="N13" s="90">
        <v>-3</v>
      </c>
      <c r="O13" s="90">
        <v>-4</v>
      </c>
      <c r="P13" s="90">
        <f t="shared" si="4"/>
        <v>1</v>
      </c>
      <c r="Q13" s="90"/>
      <c r="R13" s="90">
        <v>67</v>
      </c>
      <c r="S13" s="90">
        <v>22</v>
      </c>
      <c r="T13" s="90">
        <f t="shared" si="5"/>
        <v>45</v>
      </c>
      <c r="U13" s="90"/>
      <c r="V13" s="90">
        <v>13</v>
      </c>
      <c r="W13" s="90">
        <v>-5</v>
      </c>
      <c r="X13" s="90">
        <f t="shared" si="6"/>
        <v>18</v>
      </c>
      <c r="Y13" s="90"/>
      <c r="Z13" s="90">
        <v>0</v>
      </c>
      <c r="AA13" s="90">
        <v>0</v>
      </c>
      <c r="AB13" s="90">
        <f t="shared" si="7"/>
        <v>0</v>
      </c>
    </row>
    <row r="14" spans="1:29" x14ac:dyDescent="0.2">
      <c r="A14" s="19" t="s">
        <v>34</v>
      </c>
      <c r="B14" s="89">
        <f t="shared" si="0"/>
        <v>-112</v>
      </c>
      <c r="C14" s="89">
        <f t="shared" si="0"/>
        <v>-73</v>
      </c>
      <c r="D14" s="89">
        <f t="shared" si="1"/>
        <v>-39</v>
      </c>
      <c r="E14" s="90"/>
      <c r="F14" s="90">
        <v>-30</v>
      </c>
      <c r="G14" s="90">
        <v>-28</v>
      </c>
      <c r="H14" s="90">
        <f t="shared" si="2"/>
        <v>-2</v>
      </c>
      <c r="I14" s="90"/>
      <c r="J14" s="90">
        <v>-29</v>
      </c>
      <c r="K14" s="90">
        <v>-15</v>
      </c>
      <c r="L14" s="90">
        <f t="shared" si="3"/>
        <v>-14</v>
      </c>
      <c r="M14" s="90"/>
      <c r="N14" s="90">
        <v>-9</v>
      </c>
      <c r="O14" s="90">
        <v>-1</v>
      </c>
      <c r="P14" s="90">
        <f t="shared" si="4"/>
        <v>-8</v>
      </c>
      <c r="Q14" s="90"/>
      <c r="R14" s="90">
        <v>-12</v>
      </c>
      <c r="S14" s="90">
        <v>-10</v>
      </c>
      <c r="T14" s="90">
        <f t="shared" si="5"/>
        <v>-2</v>
      </c>
      <c r="U14" s="90"/>
      <c r="V14" s="90">
        <v>-32</v>
      </c>
      <c r="W14" s="90">
        <v>-19</v>
      </c>
      <c r="X14" s="90">
        <f t="shared" si="6"/>
        <v>-13</v>
      </c>
      <c r="Y14" s="90"/>
      <c r="Z14" s="90">
        <v>0</v>
      </c>
      <c r="AA14" s="90">
        <v>0</v>
      </c>
      <c r="AB14" s="90">
        <f t="shared" si="7"/>
        <v>0</v>
      </c>
    </row>
    <row r="15" spans="1:29" x14ac:dyDescent="0.2">
      <c r="A15" s="19" t="s">
        <v>35</v>
      </c>
      <c r="B15" s="89">
        <f t="shared" si="0"/>
        <v>-3</v>
      </c>
      <c r="C15" s="89">
        <f t="shared" si="0"/>
        <v>5</v>
      </c>
      <c r="D15" s="89">
        <f t="shared" si="1"/>
        <v>-8</v>
      </c>
      <c r="E15" s="91"/>
      <c r="F15" s="91">
        <v>6</v>
      </c>
      <c r="G15" s="91">
        <v>3</v>
      </c>
      <c r="H15" s="90">
        <f t="shared" si="2"/>
        <v>3</v>
      </c>
      <c r="I15" s="91"/>
      <c r="J15" s="90">
        <v>5</v>
      </c>
      <c r="K15" s="90">
        <v>3</v>
      </c>
      <c r="L15" s="90">
        <f t="shared" si="3"/>
        <v>2</v>
      </c>
      <c r="M15" s="90"/>
      <c r="N15" s="90">
        <v>3</v>
      </c>
      <c r="O15" s="90">
        <v>4</v>
      </c>
      <c r="P15" s="90">
        <f t="shared" si="4"/>
        <v>-1</v>
      </c>
      <c r="Q15" s="90"/>
      <c r="R15" s="90">
        <v>1</v>
      </c>
      <c r="S15" s="90">
        <v>6</v>
      </c>
      <c r="T15" s="90">
        <f t="shared" si="5"/>
        <v>-5</v>
      </c>
      <c r="U15" s="90"/>
      <c r="V15" s="90">
        <v>-21</v>
      </c>
      <c r="W15" s="90">
        <v>-13</v>
      </c>
      <c r="X15" s="90">
        <f t="shared" si="6"/>
        <v>-8</v>
      </c>
      <c r="Y15" s="90"/>
      <c r="Z15" s="90">
        <v>3</v>
      </c>
      <c r="AA15" s="90">
        <v>2</v>
      </c>
      <c r="AB15" s="90">
        <f t="shared" si="7"/>
        <v>1</v>
      </c>
    </row>
    <row r="16" spans="1:29" x14ac:dyDescent="0.2">
      <c r="A16" s="19" t="s">
        <v>36</v>
      </c>
      <c r="B16" s="89">
        <f t="shared" si="0"/>
        <v>41</v>
      </c>
      <c r="C16" s="89">
        <f t="shared" si="0"/>
        <v>52</v>
      </c>
      <c r="D16" s="89">
        <f t="shared" si="1"/>
        <v>-11</v>
      </c>
      <c r="E16" s="91"/>
      <c r="F16" s="91">
        <v>-4</v>
      </c>
      <c r="G16" s="91">
        <v>5</v>
      </c>
      <c r="H16" s="90">
        <f t="shared" si="2"/>
        <v>-9</v>
      </c>
      <c r="I16" s="91"/>
      <c r="J16" s="91">
        <v>20</v>
      </c>
      <c r="K16" s="91">
        <v>18</v>
      </c>
      <c r="L16" s="90">
        <f t="shared" si="3"/>
        <v>2</v>
      </c>
      <c r="M16" s="91"/>
      <c r="N16" s="91">
        <v>11</v>
      </c>
      <c r="O16" s="91">
        <v>7</v>
      </c>
      <c r="P16" s="90">
        <f t="shared" si="4"/>
        <v>4</v>
      </c>
      <c r="Q16" s="91"/>
      <c r="R16" s="91">
        <v>-6</v>
      </c>
      <c r="S16" s="91">
        <v>11</v>
      </c>
      <c r="T16" s="90">
        <f t="shared" si="5"/>
        <v>-17</v>
      </c>
      <c r="U16" s="91"/>
      <c r="V16" s="91">
        <v>-11</v>
      </c>
      <c r="W16" s="91">
        <v>-5</v>
      </c>
      <c r="X16" s="90">
        <f t="shared" si="6"/>
        <v>-6</v>
      </c>
      <c r="Y16" s="91"/>
      <c r="Z16" s="91">
        <v>31</v>
      </c>
      <c r="AA16" s="91">
        <v>16</v>
      </c>
      <c r="AB16" s="90">
        <f t="shared" si="7"/>
        <v>15</v>
      </c>
    </row>
    <row r="17" spans="1:28" x14ac:dyDescent="0.2">
      <c r="A17" s="19" t="s">
        <v>53</v>
      </c>
      <c r="B17" s="89">
        <f t="shared" si="0"/>
        <v>7</v>
      </c>
      <c r="C17" s="89">
        <f t="shared" si="0"/>
        <v>9</v>
      </c>
      <c r="D17" s="89">
        <f t="shared" si="1"/>
        <v>-2</v>
      </c>
      <c r="E17" s="91"/>
      <c r="F17" s="91">
        <v>3</v>
      </c>
      <c r="G17" s="91">
        <v>2</v>
      </c>
      <c r="H17" s="90">
        <f t="shared" si="2"/>
        <v>1</v>
      </c>
      <c r="I17" s="91"/>
      <c r="J17" s="91">
        <v>6</v>
      </c>
      <c r="K17" s="91">
        <v>4</v>
      </c>
      <c r="L17" s="90">
        <f t="shared" si="3"/>
        <v>2</v>
      </c>
      <c r="M17" s="91"/>
      <c r="N17" s="91">
        <v>-1</v>
      </c>
      <c r="O17" s="91">
        <v>-2</v>
      </c>
      <c r="P17" s="90">
        <f t="shared" si="4"/>
        <v>1</v>
      </c>
      <c r="Q17" s="91"/>
      <c r="R17" s="91">
        <v>0</v>
      </c>
      <c r="S17" s="91">
        <v>3</v>
      </c>
      <c r="T17" s="90">
        <f t="shared" si="5"/>
        <v>-3</v>
      </c>
      <c r="U17" s="91"/>
      <c r="V17" s="91">
        <v>-2</v>
      </c>
      <c r="W17" s="91">
        <v>1</v>
      </c>
      <c r="X17" s="90">
        <f t="shared" si="6"/>
        <v>-3</v>
      </c>
      <c r="Y17" s="91"/>
      <c r="Z17" s="91">
        <v>1</v>
      </c>
      <c r="AA17" s="91">
        <v>1</v>
      </c>
      <c r="AB17" s="90">
        <f t="shared" si="7"/>
        <v>0</v>
      </c>
    </row>
    <row r="18" spans="1:28" x14ac:dyDescent="0.2">
      <c r="A18" s="19" t="s">
        <v>28</v>
      </c>
      <c r="B18" s="89">
        <f t="shared" si="0"/>
        <v>216</v>
      </c>
      <c r="C18" s="89">
        <f t="shared" si="0"/>
        <v>136</v>
      </c>
      <c r="D18" s="89">
        <f t="shared" si="1"/>
        <v>80</v>
      </c>
      <c r="E18" s="91"/>
      <c r="F18" s="91">
        <v>81</v>
      </c>
      <c r="G18" s="91">
        <v>48</v>
      </c>
      <c r="H18" s="90">
        <f t="shared" si="2"/>
        <v>33</v>
      </c>
      <c r="I18" s="91"/>
      <c r="J18" s="91">
        <v>88</v>
      </c>
      <c r="K18" s="91">
        <v>55</v>
      </c>
      <c r="L18" s="90">
        <f t="shared" si="3"/>
        <v>33</v>
      </c>
      <c r="M18" s="91"/>
      <c r="N18" s="91">
        <v>-3</v>
      </c>
      <c r="O18" s="91">
        <v>11</v>
      </c>
      <c r="P18" s="90">
        <f t="shared" si="4"/>
        <v>-14</v>
      </c>
      <c r="Q18" s="91"/>
      <c r="R18" s="91">
        <v>68</v>
      </c>
      <c r="S18" s="91">
        <v>40</v>
      </c>
      <c r="T18" s="90">
        <f t="shared" si="5"/>
        <v>28</v>
      </c>
      <c r="U18" s="91"/>
      <c r="V18" s="91">
        <v>-21</v>
      </c>
      <c r="W18" s="91">
        <v>-18</v>
      </c>
      <c r="X18" s="90">
        <f t="shared" si="6"/>
        <v>-3</v>
      </c>
      <c r="Y18" s="91"/>
      <c r="Z18" s="91">
        <v>3</v>
      </c>
      <c r="AA18" s="91">
        <v>0</v>
      </c>
      <c r="AB18" s="90">
        <f t="shared" si="7"/>
        <v>3</v>
      </c>
    </row>
    <row r="19" spans="1:28" x14ac:dyDescent="0.2">
      <c r="A19" s="19" t="s">
        <v>37</v>
      </c>
      <c r="B19" s="89">
        <f t="shared" si="0"/>
        <v>45</v>
      </c>
      <c r="C19" s="89">
        <f t="shared" si="0"/>
        <v>33</v>
      </c>
      <c r="D19" s="89">
        <f t="shared" si="1"/>
        <v>12</v>
      </c>
      <c r="E19" s="90"/>
      <c r="F19" s="90">
        <v>5</v>
      </c>
      <c r="G19" s="90">
        <v>4</v>
      </c>
      <c r="H19" s="90">
        <f t="shared" si="2"/>
        <v>1</v>
      </c>
      <c r="I19" s="90"/>
      <c r="J19" s="90">
        <v>10</v>
      </c>
      <c r="K19" s="90">
        <v>3</v>
      </c>
      <c r="L19" s="90">
        <f t="shared" si="3"/>
        <v>7</v>
      </c>
      <c r="M19" s="90"/>
      <c r="N19" s="90">
        <v>4</v>
      </c>
      <c r="O19" s="90">
        <v>9</v>
      </c>
      <c r="P19" s="90">
        <f t="shared" si="4"/>
        <v>-5</v>
      </c>
      <c r="Q19" s="90"/>
      <c r="R19" s="90">
        <v>5</v>
      </c>
      <c r="S19" s="90">
        <v>6</v>
      </c>
      <c r="T19" s="90">
        <f t="shared" si="5"/>
        <v>-1</v>
      </c>
      <c r="U19" s="90"/>
      <c r="V19" s="90">
        <v>19</v>
      </c>
      <c r="W19" s="90">
        <v>10</v>
      </c>
      <c r="X19" s="90">
        <f t="shared" si="6"/>
        <v>9</v>
      </c>
      <c r="Y19" s="90"/>
      <c r="Z19" s="90">
        <v>2</v>
      </c>
      <c r="AA19" s="90">
        <v>1</v>
      </c>
      <c r="AB19" s="90">
        <f t="shared" si="7"/>
        <v>1</v>
      </c>
    </row>
    <row r="20" spans="1:28" x14ac:dyDescent="0.2">
      <c r="A20" s="19" t="s">
        <v>38</v>
      </c>
      <c r="B20" s="89">
        <f t="shared" si="0"/>
        <v>128</v>
      </c>
      <c r="C20" s="89">
        <f t="shared" si="0"/>
        <v>65</v>
      </c>
      <c r="D20" s="89">
        <f t="shared" si="1"/>
        <v>63</v>
      </c>
      <c r="E20" s="91"/>
      <c r="F20" s="91">
        <v>39</v>
      </c>
      <c r="G20" s="91">
        <v>8</v>
      </c>
      <c r="H20" s="90">
        <f t="shared" si="2"/>
        <v>31</v>
      </c>
      <c r="I20" s="91"/>
      <c r="J20" s="91">
        <v>10</v>
      </c>
      <c r="K20" s="91">
        <v>2</v>
      </c>
      <c r="L20" s="90">
        <f t="shared" si="3"/>
        <v>8</v>
      </c>
      <c r="M20" s="91"/>
      <c r="N20" s="91">
        <v>10</v>
      </c>
      <c r="O20" s="91">
        <v>4</v>
      </c>
      <c r="P20" s="90">
        <f t="shared" si="4"/>
        <v>6</v>
      </c>
      <c r="Q20" s="91"/>
      <c r="R20" s="91">
        <v>66</v>
      </c>
      <c r="S20" s="91">
        <v>56</v>
      </c>
      <c r="T20" s="90">
        <f t="shared" si="5"/>
        <v>10</v>
      </c>
      <c r="U20" s="91"/>
      <c r="V20" s="91">
        <v>0</v>
      </c>
      <c r="W20" s="91">
        <v>-5</v>
      </c>
      <c r="X20" s="90">
        <f t="shared" si="6"/>
        <v>5</v>
      </c>
      <c r="Y20" s="91"/>
      <c r="Z20" s="91">
        <v>3</v>
      </c>
      <c r="AA20" s="91">
        <v>0</v>
      </c>
      <c r="AB20" s="90">
        <f t="shared" si="7"/>
        <v>3</v>
      </c>
    </row>
    <row r="21" spans="1:28" x14ac:dyDescent="0.2">
      <c r="A21" s="19" t="s">
        <v>39</v>
      </c>
      <c r="B21" s="89">
        <f t="shared" si="0"/>
        <v>118</v>
      </c>
      <c r="C21" s="89">
        <f t="shared" si="0"/>
        <v>75</v>
      </c>
      <c r="D21" s="89">
        <f t="shared" si="1"/>
        <v>43</v>
      </c>
      <c r="E21" s="91"/>
      <c r="F21" s="91">
        <v>18</v>
      </c>
      <c r="G21" s="91">
        <v>11</v>
      </c>
      <c r="H21" s="90">
        <f t="shared" si="2"/>
        <v>7</v>
      </c>
      <c r="I21" s="91"/>
      <c r="J21" s="91">
        <v>25</v>
      </c>
      <c r="K21" s="91">
        <v>20</v>
      </c>
      <c r="L21" s="90">
        <f t="shared" si="3"/>
        <v>5</v>
      </c>
      <c r="M21" s="91"/>
      <c r="N21" s="91">
        <v>32</v>
      </c>
      <c r="O21" s="91">
        <v>16</v>
      </c>
      <c r="P21" s="90">
        <f t="shared" si="4"/>
        <v>16</v>
      </c>
      <c r="Q21" s="91"/>
      <c r="R21" s="91">
        <v>22</v>
      </c>
      <c r="S21" s="91">
        <v>15</v>
      </c>
      <c r="T21" s="90">
        <f t="shared" si="5"/>
        <v>7</v>
      </c>
      <c r="U21" s="91"/>
      <c r="V21" s="91">
        <v>21</v>
      </c>
      <c r="W21" s="91">
        <v>13</v>
      </c>
      <c r="X21" s="90">
        <f t="shared" si="6"/>
        <v>8</v>
      </c>
      <c r="Y21" s="91"/>
      <c r="Z21" s="91">
        <v>0</v>
      </c>
      <c r="AA21" s="91">
        <v>0</v>
      </c>
      <c r="AB21" s="90">
        <f t="shared" si="7"/>
        <v>0</v>
      </c>
    </row>
    <row r="22" spans="1:28" x14ac:dyDescent="0.2">
      <c r="A22" s="18" t="s">
        <v>20</v>
      </c>
      <c r="B22" s="89">
        <f t="shared" si="0"/>
        <v>59</v>
      </c>
      <c r="C22" s="89">
        <f t="shared" si="0"/>
        <v>45</v>
      </c>
      <c r="D22" s="89">
        <f t="shared" si="1"/>
        <v>14</v>
      </c>
      <c r="F22" s="90">
        <v>6</v>
      </c>
      <c r="G22" s="90">
        <v>0</v>
      </c>
      <c r="H22" s="90">
        <f t="shared" si="2"/>
        <v>6</v>
      </c>
      <c r="J22" s="90">
        <v>16</v>
      </c>
      <c r="K22" s="90">
        <v>8</v>
      </c>
      <c r="L22" s="90">
        <f t="shared" si="3"/>
        <v>8</v>
      </c>
      <c r="N22" s="90">
        <v>9</v>
      </c>
      <c r="O22" s="90">
        <v>12</v>
      </c>
      <c r="P22" s="90">
        <f t="shared" si="4"/>
        <v>-3</v>
      </c>
      <c r="R22" s="90">
        <v>21</v>
      </c>
      <c r="S22" s="90">
        <v>19</v>
      </c>
      <c r="T22" s="90">
        <f t="shared" si="5"/>
        <v>2</v>
      </c>
      <c r="V22" s="90">
        <v>5</v>
      </c>
      <c r="W22" s="90">
        <v>4</v>
      </c>
      <c r="X22" s="90">
        <f t="shared" si="6"/>
        <v>1</v>
      </c>
      <c r="Z22" s="90">
        <v>2</v>
      </c>
      <c r="AA22" s="90">
        <v>2</v>
      </c>
      <c r="AB22" s="90">
        <f t="shared" si="7"/>
        <v>0</v>
      </c>
    </row>
    <row r="23" spans="1:28" x14ac:dyDescent="0.2">
      <c r="A23" s="19" t="s">
        <v>40</v>
      </c>
      <c r="B23" s="89">
        <f t="shared" si="0"/>
        <v>5</v>
      </c>
      <c r="C23" s="89">
        <f t="shared" si="0"/>
        <v>-15</v>
      </c>
      <c r="D23" s="89">
        <f t="shared" si="1"/>
        <v>20</v>
      </c>
      <c r="F23" s="89">
        <v>3</v>
      </c>
      <c r="G23" s="89">
        <v>6</v>
      </c>
      <c r="H23" s="90">
        <f t="shared" si="2"/>
        <v>-3</v>
      </c>
      <c r="J23" s="89">
        <v>-10</v>
      </c>
      <c r="K23" s="89">
        <v>5</v>
      </c>
      <c r="L23" s="90">
        <f t="shared" si="3"/>
        <v>-15</v>
      </c>
      <c r="N23" s="89">
        <v>3</v>
      </c>
      <c r="O23" s="89">
        <v>-37</v>
      </c>
      <c r="P23" s="90">
        <f t="shared" si="4"/>
        <v>40</v>
      </c>
      <c r="R23" s="89">
        <v>6</v>
      </c>
      <c r="S23" s="89">
        <v>12</v>
      </c>
      <c r="T23" s="90">
        <f t="shared" si="5"/>
        <v>-6</v>
      </c>
      <c r="V23" s="89">
        <v>3</v>
      </c>
      <c r="W23" s="89">
        <v>-1</v>
      </c>
      <c r="X23" s="90">
        <f t="shared" si="6"/>
        <v>4</v>
      </c>
      <c r="Z23" s="89">
        <v>0</v>
      </c>
      <c r="AA23" s="89">
        <v>0</v>
      </c>
      <c r="AB23" s="90">
        <f t="shared" si="7"/>
        <v>0</v>
      </c>
    </row>
    <row r="24" spans="1:28" x14ac:dyDescent="0.2">
      <c r="A24" s="19" t="s">
        <v>21</v>
      </c>
      <c r="B24" s="89">
        <f t="shared" si="0"/>
        <v>67</v>
      </c>
      <c r="C24" s="89">
        <f t="shared" si="0"/>
        <v>9</v>
      </c>
      <c r="D24" s="89">
        <f t="shared" si="1"/>
        <v>58</v>
      </c>
      <c r="F24" s="89">
        <v>57</v>
      </c>
      <c r="G24" s="89">
        <v>21</v>
      </c>
      <c r="H24" s="90">
        <f t="shared" si="2"/>
        <v>36</v>
      </c>
      <c r="J24" s="89">
        <v>7</v>
      </c>
      <c r="K24" s="89">
        <v>-5</v>
      </c>
      <c r="L24" s="90">
        <f t="shared" si="3"/>
        <v>12</v>
      </c>
      <c r="N24" s="89">
        <v>-4</v>
      </c>
      <c r="O24" s="89">
        <v>-3</v>
      </c>
      <c r="P24" s="90">
        <f t="shared" si="4"/>
        <v>-1</v>
      </c>
      <c r="R24" s="89">
        <v>15</v>
      </c>
      <c r="S24" s="89">
        <v>16</v>
      </c>
      <c r="T24" s="90">
        <f t="shared" si="5"/>
        <v>-1</v>
      </c>
      <c r="V24" s="89">
        <v>-12</v>
      </c>
      <c r="W24" s="89">
        <v>-20</v>
      </c>
      <c r="X24" s="90">
        <f t="shared" si="6"/>
        <v>8</v>
      </c>
      <c r="Z24" s="89">
        <v>4</v>
      </c>
      <c r="AA24" s="89">
        <v>0</v>
      </c>
      <c r="AB24" s="90">
        <f t="shared" si="7"/>
        <v>4</v>
      </c>
    </row>
    <row r="25" spans="1:28" x14ac:dyDescent="0.2">
      <c r="A25" s="19" t="s">
        <v>87</v>
      </c>
      <c r="B25" s="89">
        <f t="shared" si="0"/>
        <v>45</v>
      </c>
      <c r="C25" s="89">
        <f t="shared" si="0"/>
        <v>29</v>
      </c>
      <c r="D25" s="89">
        <f t="shared" si="1"/>
        <v>16</v>
      </c>
      <c r="F25" s="89">
        <v>10</v>
      </c>
      <c r="G25" s="89">
        <v>16</v>
      </c>
      <c r="H25" s="90">
        <f t="shared" si="2"/>
        <v>-6</v>
      </c>
      <c r="J25" s="89">
        <v>0</v>
      </c>
      <c r="K25" s="89">
        <v>-6</v>
      </c>
      <c r="L25" s="90">
        <f t="shared" si="3"/>
        <v>6</v>
      </c>
      <c r="N25" s="89">
        <v>11</v>
      </c>
      <c r="O25" s="89">
        <v>3</v>
      </c>
      <c r="P25" s="90">
        <f t="shared" si="4"/>
        <v>8</v>
      </c>
      <c r="R25" s="89">
        <v>27</v>
      </c>
      <c r="S25" s="89">
        <v>16</v>
      </c>
      <c r="T25" s="90">
        <f t="shared" si="5"/>
        <v>11</v>
      </c>
      <c r="V25" s="89">
        <v>-3</v>
      </c>
      <c r="W25" s="89">
        <v>0</v>
      </c>
      <c r="X25" s="90">
        <f t="shared" si="6"/>
        <v>-3</v>
      </c>
      <c r="Z25" s="89">
        <v>0</v>
      </c>
      <c r="AA25" s="89">
        <v>0</v>
      </c>
      <c r="AB25" s="90">
        <f t="shared" si="7"/>
        <v>0</v>
      </c>
    </row>
    <row r="26" spans="1:28" x14ac:dyDescent="0.2">
      <c r="A26" s="19" t="s">
        <v>29</v>
      </c>
      <c r="B26" s="89">
        <f t="shared" si="0"/>
        <v>104</v>
      </c>
      <c r="C26" s="89">
        <f t="shared" si="0"/>
        <v>59</v>
      </c>
      <c r="D26" s="89">
        <f t="shared" si="1"/>
        <v>45</v>
      </c>
      <c r="F26" s="89">
        <v>22</v>
      </c>
      <c r="G26" s="89">
        <v>10</v>
      </c>
      <c r="H26" s="90">
        <f t="shared" si="2"/>
        <v>12</v>
      </c>
      <c r="J26" s="89">
        <v>23</v>
      </c>
      <c r="K26" s="89">
        <v>12</v>
      </c>
      <c r="L26" s="90">
        <f t="shared" si="3"/>
        <v>11</v>
      </c>
      <c r="N26" s="89">
        <v>24</v>
      </c>
      <c r="O26" s="89">
        <v>21</v>
      </c>
      <c r="P26" s="90">
        <f t="shared" si="4"/>
        <v>3</v>
      </c>
      <c r="R26" s="89">
        <v>25</v>
      </c>
      <c r="S26" s="89">
        <v>11</v>
      </c>
      <c r="T26" s="90">
        <f t="shared" si="5"/>
        <v>14</v>
      </c>
      <c r="V26" s="89">
        <v>8</v>
      </c>
      <c r="W26" s="89">
        <v>4</v>
      </c>
      <c r="X26" s="90">
        <f t="shared" si="6"/>
        <v>4</v>
      </c>
      <c r="Z26" s="89">
        <v>2</v>
      </c>
      <c r="AA26" s="89">
        <v>1</v>
      </c>
      <c r="AB26" s="90">
        <f t="shared" si="7"/>
        <v>1</v>
      </c>
    </row>
    <row r="27" spans="1:28" x14ac:dyDescent="0.2">
      <c r="A27" s="19" t="s">
        <v>41</v>
      </c>
      <c r="B27" s="89">
        <f t="shared" si="0"/>
        <v>-16</v>
      </c>
      <c r="C27" s="89">
        <f t="shared" si="0"/>
        <v>-11</v>
      </c>
      <c r="D27" s="89">
        <f t="shared" si="1"/>
        <v>-5</v>
      </c>
      <c r="F27" s="89">
        <v>2</v>
      </c>
      <c r="G27" s="89">
        <v>2</v>
      </c>
      <c r="H27" s="90">
        <f t="shared" si="2"/>
        <v>0</v>
      </c>
      <c r="J27" s="89">
        <v>2</v>
      </c>
      <c r="K27" s="89">
        <v>-1</v>
      </c>
      <c r="L27" s="90">
        <f t="shared" si="3"/>
        <v>3</v>
      </c>
      <c r="N27" s="89">
        <v>-4</v>
      </c>
      <c r="O27" s="89">
        <v>-1</v>
      </c>
      <c r="P27" s="90">
        <f t="shared" si="4"/>
        <v>-3</v>
      </c>
      <c r="R27" s="89">
        <v>-12</v>
      </c>
      <c r="S27" s="89">
        <v>-5</v>
      </c>
      <c r="T27" s="90">
        <f t="shared" si="5"/>
        <v>-7</v>
      </c>
      <c r="V27" s="89">
        <v>-4</v>
      </c>
      <c r="W27" s="89">
        <v>-6</v>
      </c>
      <c r="X27" s="90">
        <f t="shared" si="6"/>
        <v>2</v>
      </c>
      <c r="Z27" s="89">
        <v>0</v>
      </c>
      <c r="AA27" s="89">
        <v>0</v>
      </c>
      <c r="AB27" s="90">
        <f t="shared" si="7"/>
        <v>0</v>
      </c>
    </row>
    <row r="28" spans="1:28" x14ac:dyDescent="0.2">
      <c r="A28" s="19" t="s">
        <v>42</v>
      </c>
      <c r="B28" s="89">
        <f t="shared" si="0"/>
        <v>38</v>
      </c>
      <c r="C28" s="89">
        <f t="shared" si="0"/>
        <v>26</v>
      </c>
      <c r="D28" s="89">
        <f t="shared" si="1"/>
        <v>12</v>
      </c>
      <c r="F28" s="89">
        <v>22</v>
      </c>
      <c r="G28" s="89">
        <v>18</v>
      </c>
      <c r="H28" s="90">
        <f t="shared" si="2"/>
        <v>4</v>
      </c>
      <c r="J28" s="89">
        <v>7</v>
      </c>
      <c r="K28" s="89">
        <v>2</v>
      </c>
      <c r="L28" s="90">
        <f t="shared" si="3"/>
        <v>5</v>
      </c>
      <c r="N28" s="89">
        <v>11</v>
      </c>
      <c r="O28" s="89">
        <v>7</v>
      </c>
      <c r="P28" s="90">
        <f t="shared" si="4"/>
        <v>4</v>
      </c>
      <c r="R28" s="89">
        <v>10</v>
      </c>
      <c r="S28" s="89">
        <v>2</v>
      </c>
      <c r="T28" s="90">
        <f t="shared" si="5"/>
        <v>8</v>
      </c>
      <c r="V28" s="89">
        <v>-12</v>
      </c>
      <c r="W28" s="89">
        <v>-3</v>
      </c>
      <c r="X28" s="90">
        <f t="shared" si="6"/>
        <v>-9</v>
      </c>
      <c r="Z28" s="89">
        <v>0</v>
      </c>
      <c r="AA28" s="89">
        <v>0</v>
      </c>
      <c r="AB28" s="90">
        <f t="shared" si="7"/>
        <v>0</v>
      </c>
    </row>
    <row r="29" spans="1:28" x14ac:dyDescent="0.2">
      <c r="A29" s="19" t="s">
        <v>30</v>
      </c>
      <c r="B29" s="89">
        <f t="shared" si="0"/>
        <v>29</v>
      </c>
      <c r="C29" s="89">
        <f t="shared" si="0"/>
        <v>26</v>
      </c>
      <c r="D29" s="89">
        <f t="shared" si="1"/>
        <v>3</v>
      </c>
      <c r="F29" s="89">
        <v>8</v>
      </c>
      <c r="G29" s="89">
        <v>5</v>
      </c>
      <c r="H29" s="90">
        <f t="shared" si="2"/>
        <v>3</v>
      </c>
      <c r="J29" s="89">
        <v>9</v>
      </c>
      <c r="K29" s="89">
        <v>5</v>
      </c>
      <c r="L29" s="90">
        <f t="shared" si="3"/>
        <v>4</v>
      </c>
      <c r="N29" s="89">
        <v>10</v>
      </c>
      <c r="O29" s="89">
        <v>9</v>
      </c>
      <c r="P29" s="90">
        <f t="shared" si="4"/>
        <v>1</v>
      </c>
      <c r="R29" s="89">
        <v>17</v>
      </c>
      <c r="S29" s="89">
        <v>10</v>
      </c>
      <c r="T29" s="90">
        <f t="shared" si="5"/>
        <v>7</v>
      </c>
      <c r="V29" s="89">
        <v>-15</v>
      </c>
      <c r="W29" s="89">
        <v>-3</v>
      </c>
      <c r="X29" s="90">
        <f t="shared" si="6"/>
        <v>-12</v>
      </c>
      <c r="Z29" s="89">
        <v>0</v>
      </c>
      <c r="AA29" s="89">
        <v>0</v>
      </c>
      <c r="AB29" s="90">
        <f t="shared" si="7"/>
        <v>0</v>
      </c>
    </row>
    <row r="30" spans="1:28" x14ac:dyDescent="0.2">
      <c r="A30" s="19" t="s">
        <v>31</v>
      </c>
      <c r="B30" s="89">
        <f t="shared" si="0"/>
        <v>81</v>
      </c>
      <c r="C30" s="89">
        <f t="shared" si="0"/>
        <v>56</v>
      </c>
      <c r="D30" s="89">
        <f t="shared" si="1"/>
        <v>25</v>
      </c>
      <c r="F30" s="89">
        <v>-7</v>
      </c>
      <c r="G30" s="89">
        <v>-10</v>
      </c>
      <c r="H30" s="90">
        <f t="shared" si="2"/>
        <v>3</v>
      </c>
      <c r="J30" s="89">
        <v>39</v>
      </c>
      <c r="K30" s="89">
        <v>25</v>
      </c>
      <c r="L30" s="90">
        <f t="shared" si="3"/>
        <v>14</v>
      </c>
      <c r="N30" s="89">
        <v>24</v>
      </c>
      <c r="O30" s="89">
        <v>18</v>
      </c>
      <c r="P30" s="90">
        <f t="shared" si="4"/>
        <v>6</v>
      </c>
      <c r="R30" s="89">
        <v>16</v>
      </c>
      <c r="S30" s="89">
        <v>19</v>
      </c>
      <c r="T30" s="90">
        <f t="shared" si="5"/>
        <v>-3</v>
      </c>
      <c r="V30" s="89">
        <v>7</v>
      </c>
      <c r="W30" s="89">
        <v>3</v>
      </c>
      <c r="X30" s="90">
        <f t="shared" si="6"/>
        <v>4</v>
      </c>
      <c r="Z30" s="89">
        <v>2</v>
      </c>
      <c r="AA30" s="89">
        <v>1</v>
      </c>
      <c r="AB30" s="90">
        <f t="shared" si="7"/>
        <v>1</v>
      </c>
    </row>
    <row r="31" spans="1:28" x14ac:dyDescent="0.2">
      <c r="A31" s="19" t="s">
        <v>32</v>
      </c>
      <c r="B31" s="89">
        <f t="shared" si="0"/>
        <v>0</v>
      </c>
      <c r="C31" s="89">
        <f t="shared" si="0"/>
        <v>-3</v>
      </c>
      <c r="D31" s="89">
        <f t="shared" si="1"/>
        <v>3</v>
      </c>
      <c r="F31" s="89">
        <v>-9</v>
      </c>
      <c r="G31" s="89">
        <v>-3</v>
      </c>
      <c r="H31" s="90">
        <f t="shared" si="2"/>
        <v>-6</v>
      </c>
      <c r="J31" s="89">
        <v>12</v>
      </c>
      <c r="K31" s="89">
        <v>3</v>
      </c>
      <c r="L31" s="90">
        <f t="shared" si="3"/>
        <v>9</v>
      </c>
      <c r="N31" s="89">
        <v>13</v>
      </c>
      <c r="O31" s="89">
        <v>7</v>
      </c>
      <c r="P31" s="90">
        <f t="shared" si="4"/>
        <v>6</v>
      </c>
      <c r="R31" s="89">
        <v>8</v>
      </c>
      <c r="S31" s="89">
        <v>6</v>
      </c>
      <c r="T31" s="90">
        <f t="shared" si="5"/>
        <v>2</v>
      </c>
      <c r="V31" s="89">
        <v>-24</v>
      </c>
      <c r="W31" s="89">
        <v>-16</v>
      </c>
      <c r="X31" s="90">
        <f t="shared" si="6"/>
        <v>-8</v>
      </c>
      <c r="Z31" s="89">
        <v>0</v>
      </c>
      <c r="AA31" s="89">
        <v>0</v>
      </c>
      <c r="AB31" s="90">
        <f t="shared" si="7"/>
        <v>0</v>
      </c>
    </row>
    <row r="32" spans="1:28" x14ac:dyDescent="0.2">
      <c r="A32" s="19" t="s">
        <v>54</v>
      </c>
      <c r="B32" s="89">
        <f t="shared" si="0"/>
        <v>10</v>
      </c>
      <c r="C32" s="89">
        <f t="shared" si="0"/>
        <v>9</v>
      </c>
      <c r="D32" s="89">
        <f t="shared" si="1"/>
        <v>1</v>
      </c>
      <c r="F32" s="89">
        <v>-6</v>
      </c>
      <c r="G32" s="89">
        <v>-6</v>
      </c>
      <c r="H32" s="90">
        <f t="shared" si="2"/>
        <v>0</v>
      </c>
      <c r="J32" s="89">
        <v>2</v>
      </c>
      <c r="K32" s="89">
        <v>-1</v>
      </c>
      <c r="L32" s="90">
        <f t="shared" si="3"/>
        <v>3</v>
      </c>
      <c r="N32" s="89">
        <v>3</v>
      </c>
      <c r="O32" s="89">
        <v>3</v>
      </c>
      <c r="P32" s="90">
        <f t="shared" si="4"/>
        <v>0</v>
      </c>
      <c r="R32" s="89">
        <v>8</v>
      </c>
      <c r="S32" s="89">
        <v>9</v>
      </c>
      <c r="T32" s="90">
        <f t="shared" si="5"/>
        <v>-1</v>
      </c>
      <c r="V32" s="89">
        <v>3</v>
      </c>
      <c r="W32" s="89">
        <v>4</v>
      </c>
      <c r="X32" s="90">
        <f t="shared" si="6"/>
        <v>-1</v>
      </c>
      <c r="Z32" s="89">
        <v>0</v>
      </c>
      <c r="AA32" s="89">
        <v>0</v>
      </c>
      <c r="AB32" s="90">
        <f t="shared" si="7"/>
        <v>0</v>
      </c>
    </row>
    <row r="33" spans="1:28" x14ac:dyDescent="0.2">
      <c r="A33" s="19" t="s">
        <v>43</v>
      </c>
      <c r="B33" s="89">
        <f t="shared" si="0"/>
        <v>14</v>
      </c>
      <c r="C33" s="89">
        <f t="shared" si="0"/>
        <v>21</v>
      </c>
      <c r="D33" s="89">
        <f t="shared" si="1"/>
        <v>-7</v>
      </c>
      <c r="F33" s="89">
        <v>-16</v>
      </c>
      <c r="G33" s="89">
        <v>-1</v>
      </c>
      <c r="H33" s="90">
        <f t="shared" si="2"/>
        <v>-15</v>
      </c>
      <c r="J33" s="89">
        <v>10</v>
      </c>
      <c r="K33" s="89">
        <v>11</v>
      </c>
      <c r="L33" s="90">
        <f t="shared" si="3"/>
        <v>-1</v>
      </c>
      <c r="N33" s="89">
        <v>-6</v>
      </c>
      <c r="O33" s="89">
        <v>-4</v>
      </c>
      <c r="P33" s="90">
        <f t="shared" si="4"/>
        <v>-2</v>
      </c>
      <c r="R33" s="89">
        <v>24</v>
      </c>
      <c r="S33" s="89">
        <v>12</v>
      </c>
      <c r="T33" s="90">
        <f t="shared" si="5"/>
        <v>12</v>
      </c>
      <c r="V33" s="89">
        <v>2</v>
      </c>
      <c r="W33" s="89">
        <v>3</v>
      </c>
      <c r="X33" s="90">
        <f t="shared" si="6"/>
        <v>-1</v>
      </c>
      <c r="Z33" s="89">
        <v>0</v>
      </c>
      <c r="AA33" s="89">
        <v>0</v>
      </c>
      <c r="AB33" s="90">
        <f t="shared" si="7"/>
        <v>0</v>
      </c>
    </row>
    <row r="34" spans="1:28" x14ac:dyDescent="0.2">
      <c r="A34" s="19" t="s">
        <v>44</v>
      </c>
      <c r="B34" s="89">
        <f t="shared" si="0"/>
        <v>-4</v>
      </c>
      <c r="C34" s="89">
        <f t="shared" si="0"/>
        <v>2</v>
      </c>
      <c r="D34" s="89">
        <f t="shared" si="1"/>
        <v>-6</v>
      </c>
      <c r="F34" s="89">
        <v>-1</v>
      </c>
      <c r="G34" s="89">
        <v>0</v>
      </c>
      <c r="H34" s="90">
        <f t="shared" si="2"/>
        <v>-1</v>
      </c>
      <c r="J34" s="89">
        <v>0</v>
      </c>
      <c r="K34" s="89">
        <v>2</v>
      </c>
      <c r="L34" s="90">
        <f t="shared" si="3"/>
        <v>-2</v>
      </c>
      <c r="N34" s="89">
        <v>-1</v>
      </c>
      <c r="O34" s="89">
        <v>-1</v>
      </c>
      <c r="P34" s="90">
        <f t="shared" si="4"/>
        <v>0</v>
      </c>
      <c r="R34" s="89">
        <v>1</v>
      </c>
      <c r="S34" s="89">
        <v>4</v>
      </c>
      <c r="T34" s="90">
        <f t="shared" si="5"/>
        <v>-3</v>
      </c>
      <c r="V34" s="89">
        <v>-3</v>
      </c>
      <c r="W34" s="89">
        <v>-3</v>
      </c>
      <c r="X34" s="90">
        <f t="shared" si="6"/>
        <v>0</v>
      </c>
      <c r="Z34" s="89">
        <v>0</v>
      </c>
      <c r="AA34" s="89">
        <v>0</v>
      </c>
      <c r="AB34" s="90">
        <f t="shared" si="7"/>
        <v>0</v>
      </c>
    </row>
    <row r="35" spans="1:28" x14ac:dyDescent="0.2">
      <c r="A35" s="19" t="s">
        <v>45</v>
      </c>
      <c r="B35" s="89">
        <f t="shared" si="0"/>
        <v>-84</v>
      </c>
      <c r="C35" s="89">
        <f t="shared" si="0"/>
        <v>-29</v>
      </c>
      <c r="D35" s="89">
        <f t="shared" si="1"/>
        <v>-55</v>
      </c>
      <c r="F35" s="89">
        <v>-6</v>
      </c>
      <c r="G35" s="89">
        <v>-5</v>
      </c>
      <c r="H35" s="90">
        <f t="shared" si="2"/>
        <v>-1</v>
      </c>
      <c r="J35" s="89">
        <v>-7</v>
      </c>
      <c r="K35" s="89">
        <v>0</v>
      </c>
      <c r="L35" s="90">
        <f t="shared" si="3"/>
        <v>-7</v>
      </c>
      <c r="N35" s="89">
        <v>-12</v>
      </c>
      <c r="O35" s="89">
        <v>-9</v>
      </c>
      <c r="P35" s="90">
        <f t="shared" si="4"/>
        <v>-3</v>
      </c>
      <c r="R35" s="89">
        <v>9</v>
      </c>
      <c r="S35" s="89">
        <v>9</v>
      </c>
      <c r="T35" s="90">
        <f t="shared" si="5"/>
        <v>0</v>
      </c>
      <c r="V35" s="89">
        <v>-62</v>
      </c>
      <c r="W35" s="89">
        <v>-22</v>
      </c>
      <c r="X35" s="90">
        <f t="shared" si="6"/>
        <v>-40</v>
      </c>
      <c r="Z35" s="89">
        <v>-6</v>
      </c>
      <c r="AA35" s="89">
        <v>-2</v>
      </c>
      <c r="AB35" s="90">
        <f t="shared" si="7"/>
        <v>-4</v>
      </c>
    </row>
    <row r="36" spans="1:28" x14ac:dyDescent="0.2">
      <c r="A36" s="19" t="s">
        <v>46</v>
      </c>
      <c r="B36" s="89">
        <f t="shared" si="0"/>
        <v>88</v>
      </c>
      <c r="C36" s="89">
        <f t="shared" si="0"/>
        <v>72</v>
      </c>
      <c r="D36" s="89">
        <f t="shared" si="1"/>
        <v>16</v>
      </c>
      <c r="F36" s="89">
        <v>-2</v>
      </c>
      <c r="G36" s="89">
        <v>4</v>
      </c>
      <c r="H36" s="90">
        <f t="shared" si="2"/>
        <v>-6</v>
      </c>
      <c r="J36" s="89">
        <v>42</v>
      </c>
      <c r="K36" s="89">
        <v>24</v>
      </c>
      <c r="L36" s="90">
        <f t="shared" si="3"/>
        <v>18</v>
      </c>
      <c r="N36" s="89">
        <v>16</v>
      </c>
      <c r="O36" s="89">
        <v>14</v>
      </c>
      <c r="P36" s="90">
        <f t="shared" si="4"/>
        <v>2</v>
      </c>
      <c r="R36" s="89">
        <v>31</v>
      </c>
      <c r="S36" s="89">
        <v>23</v>
      </c>
      <c r="T36" s="90">
        <f t="shared" si="5"/>
        <v>8</v>
      </c>
      <c r="V36" s="89">
        <v>0</v>
      </c>
      <c r="W36" s="89">
        <v>6</v>
      </c>
      <c r="X36" s="90">
        <f t="shared" si="6"/>
        <v>-6</v>
      </c>
      <c r="Z36" s="89">
        <v>1</v>
      </c>
      <c r="AA36" s="89">
        <v>1</v>
      </c>
      <c r="AB36" s="90">
        <f t="shared" si="7"/>
        <v>0</v>
      </c>
    </row>
    <row r="37" spans="1:28" ht="13.5" thickBot="1" x14ac:dyDescent="0.25">
      <c r="A37" s="19" t="s">
        <v>47</v>
      </c>
      <c r="B37" s="89">
        <f t="shared" si="0"/>
        <v>15</v>
      </c>
      <c r="C37" s="89">
        <f t="shared" si="0"/>
        <v>4</v>
      </c>
      <c r="D37" s="89">
        <f t="shared" si="1"/>
        <v>11</v>
      </c>
      <c r="F37" s="89">
        <v>-6</v>
      </c>
      <c r="G37" s="89">
        <v>-5</v>
      </c>
      <c r="H37" s="90">
        <f t="shared" si="2"/>
        <v>-1</v>
      </c>
      <c r="J37" s="89">
        <v>-1</v>
      </c>
      <c r="K37" s="89">
        <v>-1</v>
      </c>
      <c r="L37" s="90">
        <f t="shared" si="3"/>
        <v>0</v>
      </c>
      <c r="N37" s="89">
        <v>9</v>
      </c>
      <c r="O37" s="89">
        <v>6</v>
      </c>
      <c r="P37" s="90">
        <f t="shared" si="4"/>
        <v>3</v>
      </c>
      <c r="R37" s="89">
        <v>8</v>
      </c>
      <c r="S37" s="89">
        <v>5</v>
      </c>
      <c r="T37" s="90">
        <f t="shared" si="5"/>
        <v>3</v>
      </c>
      <c r="V37" s="89">
        <v>5</v>
      </c>
      <c r="W37" s="89">
        <v>-1</v>
      </c>
      <c r="X37" s="90">
        <f t="shared" si="6"/>
        <v>6</v>
      </c>
      <c r="Z37" s="89">
        <v>0</v>
      </c>
      <c r="AA37" s="89">
        <v>0</v>
      </c>
      <c r="AB37" s="90">
        <f t="shared" si="7"/>
        <v>0</v>
      </c>
    </row>
    <row r="38" spans="1:28" ht="15" customHeight="1" x14ac:dyDescent="0.2">
      <c r="A38" s="132" t="s">
        <v>242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7">
    <cfRule type="cellIs" dxfId="95" priority="20" operator="equal">
      <formula>0</formula>
    </cfRule>
  </conditionalFormatting>
  <hyperlinks>
    <hyperlink ref="AC2" location="Contenido!A1" display="Contenido" xr:uid="{00000000-0004-0000-22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 tint="0.59999389629810485"/>
    <pageSetUpPr fitToPage="1"/>
  </sheetPr>
  <dimension ref="A1:AC7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204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193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116">
        <f>IFERROR('26'!B9/'27'!B45*100,"")</f>
        <v>0.47749646082613428</v>
      </c>
      <c r="C9" s="116">
        <f>IFERROR('26'!C9/'27'!C45*100,"")</f>
        <v>0.64777477369406944</v>
      </c>
      <c r="D9" s="116">
        <f>IFERROR('26'!D9/'27'!D45*100,"")</f>
        <v>0.30285249190815999</v>
      </c>
      <c r="E9" s="96"/>
      <c r="F9" s="116">
        <f>IFERROR('26'!F9/'27'!F45*100,"")</f>
        <v>0.67546567764125731</v>
      </c>
      <c r="G9" s="116">
        <f>IFERROR('26'!G9/'27'!G45*100,"")</f>
        <v>0.88271352676747039</v>
      </c>
      <c r="H9" s="116">
        <f>IFERROR('26'!H9/'27'!H45*100,"")</f>
        <v>0.46232085067036521</v>
      </c>
      <c r="I9" s="96"/>
      <c r="J9" s="116">
        <f>IFERROR('26'!J9/'27'!J45*100,"")</f>
        <v>0.48869756898953975</v>
      </c>
      <c r="K9" s="116">
        <f>IFERROR('26'!K9/'27'!K45*100,"")</f>
        <v>0.55259761213294611</v>
      </c>
      <c r="L9" s="116">
        <f>IFERROR('26'!L9/'27'!L45*100,"")</f>
        <v>0.42069113543678899</v>
      </c>
      <c r="M9" s="96"/>
      <c r="N9" s="116">
        <f>IFERROR('26'!N9/'27'!N45*100,"")</f>
        <v>0.21571720170718128</v>
      </c>
      <c r="O9" s="116">
        <f>IFERROR('26'!O9/'27'!O45*100,"")</f>
        <v>0.29948396608920014</v>
      </c>
      <c r="P9" s="116">
        <f>IFERROR('26'!P9/'27'!P45*100,"")</f>
        <v>0.13079222720478326</v>
      </c>
      <c r="Q9" s="96"/>
      <c r="R9" s="116">
        <f>IFERROR('26'!R9/'27'!R45*100,"")</f>
        <v>1.2311241048198911</v>
      </c>
      <c r="S9" s="116">
        <f>IFERROR('26'!S9/'27'!S45*100,"")</f>
        <v>1.8159678102498942</v>
      </c>
      <c r="T9" s="116">
        <f>IFERROR('26'!T9/'27'!T45*100,"")</f>
        <v>0.63060614297363415</v>
      </c>
      <c r="U9" s="96"/>
      <c r="V9" s="116">
        <f>IFERROR('26'!V9/'27'!V45*100,"")</f>
        <v>-0.38915800359222774</v>
      </c>
      <c r="W9" s="116">
        <f>IFERROR('26'!W9/'27'!W45*100,"")</f>
        <v>-0.4645316428024921</v>
      </c>
      <c r="X9" s="116">
        <f>IFERROR('26'!X9/'27'!X45*100,"")</f>
        <v>-0.31439722463139635</v>
      </c>
      <c r="Y9" s="96"/>
      <c r="Z9" s="116">
        <f>IFERROR('26'!Z9/'27'!Z45*100,"")</f>
        <v>9.5940959409594093</v>
      </c>
      <c r="AA9" s="116">
        <f>IFERROR('26'!AA9/'27'!AA45*100,"")</f>
        <v>11.87214611872146</v>
      </c>
      <c r="AB9" s="116">
        <f>IFERROR('26'!AB9/'27'!AB45*100,"")</f>
        <v>8.0495356037151709</v>
      </c>
      <c r="AC9" s="44"/>
    </row>
    <row r="10" spans="1:29" x14ac:dyDescent="0.2">
      <c r="A10" s="21"/>
      <c r="E10" s="90"/>
      <c r="I10" s="90"/>
      <c r="M10" s="90"/>
      <c r="Q10" s="90"/>
      <c r="U10" s="90"/>
      <c r="Y10" s="90"/>
    </row>
    <row r="11" spans="1:29" x14ac:dyDescent="0.2">
      <c r="A11" s="19" t="s">
        <v>27</v>
      </c>
      <c r="B11" s="117">
        <f>IFERROR('26'!B11/'27'!B47*100,"")</f>
        <v>1.0308479305534026</v>
      </c>
      <c r="C11" s="117">
        <f>IFERROR('26'!C11/'27'!C47*100,"")</f>
        <v>1.5503875968992249</v>
      </c>
      <c r="D11" s="117">
        <f>IFERROR('26'!D11/'27'!D47*100,"")</f>
        <v>0.49027360430175554</v>
      </c>
      <c r="E11" s="90"/>
      <c r="F11" s="117">
        <f>IFERROR('26'!F11/'27'!F47*100,"")</f>
        <v>3.0676892297432481</v>
      </c>
      <c r="G11" s="117">
        <f>IFERROR('26'!G11/'27'!G47*100,"")</f>
        <v>4.7462096242584044</v>
      </c>
      <c r="H11" s="117">
        <f>IFERROR('26'!H11/'27'!H47*100,"")</f>
        <v>1.3495276653171391</v>
      </c>
      <c r="I11" s="90"/>
      <c r="J11" s="117">
        <f>IFERROR('26'!J11/'27'!J47*100,"")</f>
        <v>-0.13422818791946309</v>
      </c>
      <c r="K11" s="117">
        <f>IFERROR('26'!K11/'27'!K47*100,"")</f>
        <v>0.13166556945358787</v>
      </c>
      <c r="L11" s="117">
        <f>IFERROR('26'!L11/'27'!L47*100,"")</f>
        <v>-0.41067761806981523</v>
      </c>
      <c r="M11" s="90"/>
      <c r="N11" s="117">
        <f>IFERROR('26'!N11/'27'!N47*100,"")</f>
        <v>-4.0112314480545523E-2</v>
      </c>
      <c r="O11" s="117">
        <f>IFERROR('26'!O11/'27'!O47*100,"")</f>
        <v>-0.48270313757039418</v>
      </c>
      <c r="P11" s="117">
        <f>IFERROR('26'!P11/'27'!P47*100,"")</f>
        <v>0.4</v>
      </c>
      <c r="Q11" s="90"/>
      <c r="R11" s="117">
        <f>IFERROR('26'!R11/'27'!R47*100,"")</f>
        <v>1.3755158184319118</v>
      </c>
      <c r="S11" s="117">
        <f>IFERROR('26'!S11/'27'!S47*100,"")</f>
        <v>1.5544041450777202</v>
      </c>
      <c r="T11" s="117">
        <f>IFERROR('26'!T11/'27'!T47*100,"")</f>
        <v>1.1730205278592376</v>
      </c>
      <c r="U11" s="90"/>
      <c r="V11" s="117">
        <f>IFERROR('26'!V11/'27'!V47*100,"")</f>
        <v>0.66994193836534166</v>
      </c>
      <c r="W11" s="117">
        <f>IFERROR('26'!W11/'27'!W47*100,"")</f>
        <v>1.3250883392226149</v>
      </c>
      <c r="X11" s="117">
        <f>IFERROR('26'!X11/'27'!X47*100,"")</f>
        <v>0</v>
      </c>
      <c r="Y11" s="90"/>
      <c r="Z11" s="117">
        <f>IFERROR('26'!Z11/'27'!Z47*100,"")</f>
        <v>10</v>
      </c>
      <c r="AA11" s="117">
        <f>IFERROR('26'!AA11/'27'!AA47*100,"")</f>
        <v>10</v>
      </c>
      <c r="AB11" s="117" t="str">
        <f>IFERROR('26'!AB11/'27'!AB47*100,"")</f>
        <v/>
      </c>
    </row>
    <row r="12" spans="1:29" x14ac:dyDescent="0.2">
      <c r="A12" s="19" t="s">
        <v>33</v>
      </c>
      <c r="B12" s="117">
        <f>IFERROR('26'!B12/'27'!B48*100,"")</f>
        <v>-0.63902511517313121</v>
      </c>
      <c r="C12" s="117">
        <f>IFERROR('26'!C12/'27'!C48*100,"")</f>
        <v>-0.44463568559954103</v>
      </c>
      <c r="D12" s="117">
        <f>IFERROR('26'!D12/'27'!D48*100,"")</f>
        <v>-0.84798026518655556</v>
      </c>
      <c r="E12" s="90"/>
      <c r="F12" s="117">
        <f>IFERROR('26'!F12/'27'!F48*100,"")</f>
        <v>-0.35749106272343195</v>
      </c>
      <c r="G12" s="117">
        <f>IFERROR('26'!G12/'27'!G48*100,"")</f>
        <v>-0.69008782936010038</v>
      </c>
      <c r="H12" s="117">
        <f>IFERROR('26'!H12/'27'!H48*100,"")</f>
        <v>0</v>
      </c>
      <c r="I12" s="90"/>
      <c r="J12" s="117">
        <f>IFERROR('26'!J12/'27'!J48*100,"")</f>
        <v>-0.12907389480477574</v>
      </c>
      <c r="K12" s="117">
        <f>IFERROR('26'!K12/'27'!K48*100,"")</f>
        <v>-0.24554941682013504</v>
      </c>
      <c r="L12" s="117">
        <f>IFERROR('26'!L12/'27'!L48*100,"")</f>
        <v>0</v>
      </c>
      <c r="M12" s="90"/>
      <c r="N12" s="117">
        <f>IFERROR('26'!N12/'27'!N48*100,"")</f>
        <v>-2.0771513353115725</v>
      </c>
      <c r="O12" s="117">
        <f>IFERROR('26'!O12/'27'!O48*100,"")</f>
        <v>-1.2949640287769784</v>
      </c>
      <c r="P12" s="117">
        <f>IFERROR('26'!P12/'27'!P48*100,"")</f>
        <v>-2.9096477794793261</v>
      </c>
      <c r="Q12" s="90"/>
      <c r="R12" s="117">
        <f>IFERROR('26'!R12/'27'!R48*100,"")</f>
        <v>0.18181818181818182</v>
      </c>
      <c r="S12" s="117">
        <f>IFERROR('26'!S12/'27'!S48*100,"")</f>
        <v>0.70298769771528991</v>
      </c>
      <c r="T12" s="117">
        <f>IFERROR('26'!T12/'27'!T48*100,"")</f>
        <v>-0.37664783427495291</v>
      </c>
      <c r="U12" s="90"/>
      <c r="V12" s="117">
        <f>IFERROR('26'!V12/'27'!V48*100,"")</f>
        <v>-0.92983939137785288</v>
      </c>
      <c r="W12" s="117">
        <f>IFERROR('26'!W12/'27'!W48*100,"")</f>
        <v>-0.65843621399176955</v>
      </c>
      <c r="X12" s="117">
        <f>IFERROR('26'!X12/'27'!X48*100,"")</f>
        <v>-1.2163336229365769</v>
      </c>
      <c r="Y12" s="90"/>
      <c r="Z12" s="117">
        <f>IFERROR('26'!Z12/'27'!Z48*100,"")</f>
        <v>15</v>
      </c>
      <c r="AA12" s="117">
        <f>IFERROR('26'!AA12/'27'!AA48*100,"")</f>
        <v>33.333333333333329</v>
      </c>
      <c r="AB12" s="117">
        <f>IFERROR('26'!AB12/'27'!AB48*100,"")</f>
        <v>7.1428571428571423</v>
      </c>
    </row>
    <row r="13" spans="1:29" x14ac:dyDescent="0.2">
      <c r="A13" s="19" t="s">
        <v>19</v>
      </c>
      <c r="B13" s="117">
        <f>IFERROR('26'!B13/'27'!B49*100,"")</f>
        <v>0.67627405200869495</v>
      </c>
      <c r="C13" s="117">
        <f>IFERROR('26'!C13/'27'!C49*100,"")</f>
        <v>0.45886075949367089</v>
      </c>
      <c r="D13" s="117">
        <f>IFERROR('26'!D13/'27'!D49*100,"")</f>
        <v>0.90149155876085885</v>
      </c>
      <c r="E13" s="90"/>
      <c r="F13" s="117">
        <f>IFERROR('26'!F13/'27'!F49*100,"")</f>
        <v>1.6377333770062235</v>
      </c>
      <c r="G13" s="117">
        <f>IFERROR('26'!G13/'27'!G49*100,"")</f>
        <v>3.1545741324921135</v>
      </c>
      <c r="H13" s="117">
        <f>IFERROR('26'!H13/'27'!H49*100,"")</f>
        <v>0</v>
      </c>
      <c r="I13" s="90"/>
      <c r="J13" s="117">
        <f>IFERROR('26'!J13/'27'!J49*100,"")</f>
        <v>-1.4781711928497765</v>
      </c>
      <c r="K13" s="117">
        <f>IFERROR('26'!K13/'27'!K49*100,"")</f>
        <v>-2.2636484687083889</v>
      </c>
      <c r="L13" s="117">
        <f>IFERROR('26'!L13/'27'!L49*100,"")</f>
        <v>-0.63965884861407252</v>
      </c>
      <c r="M13" s="90"/>
      <c r="N13" s="117">
        <f>IFERROR('26'!N13/'27'!N49*100,"")</f>
        <v>-0.11278195488721805</v>
      </c>
      <c r="O13" s="117">
        <f>IFERROR('26'!O13/'27'!O49*100,"")</f>
        <v>-0.30511060259344014</v>
      </c>
      <c r="P13" s="117">
        <f>IFERROR('26'!P13/'27'!P49*100,"")</f>
        <v>7.412898443291327E-2</v>
      </c>
      <c r="Q13" s="90"/>
      <c r="R13" s="117">
        <f>IFERROR('26'!R13/'27'!R49*100,"")</f>
        <v>3.5152151101783837</v>
      </c>
      <c r="S13" s="117">
        <f>IFERROR('26'!S13/'27'!S49*100,"")</f>
        <v>2.2610483042137717</v>
      </c>
      <c r="T13" s="117">
        <f>IFERROR('26'!T13/'27'!T49*100,"")</f>
        <v>4.823151125401929</v>
      </c>
      <c r="U13" s="90"/>
      <c r="V13" s="117">
        <f>IFERROR('26'!V13/'27'!V49*100,"")</f>
        <v>0.69593147751605988</v>
      </c>
      <c r="W13" s="117">
        <f>IFERROR('26'!W13/'27'!W49*100,"")</f>
        <v>-0.53022269353128315</v>
      </c>
      <c r="X13" s="117">
        <f>IFERROR('26'!X13/'27'!X49*100,"")</f>
        <v>1.9459459459459458</v>
      </c>
      <c r="Y13" s="90"/>
      <c r="Z13" s="117">
        <f>IFERROR('26'!Z13/'27'!Z49*100,"")</f>
        <v>0</v>
      </c>
      <c r="AA13" s="117">
        <f>IFERROR('26'!AA13/'27'!AA49*100,"")</f>
        <v>0</v>
      </c>
      <c r="AB13" s="117">
        <f>IFERROR('26'!AB13/'27'!AB49*100,"")</f>
        <v>0</v>
      </c>
    </row>
    <row r="14" spans="1:29" x14ac:dyDescent="0.2">
      <c r="A14" s="19" t="s">
        <v>34</v>
      </c>
      <c r="B14" s="117">
        <f>IFERROR('26'!B14/'27'!B50*100,"")</f>
        <v>-0.93185789167152011</v>
      </c>
      <c r="C14" s="117">
        <f>IFERROR('26'!C14/'27'!C50*100,"")</f>
        <v>-1.1637175195281366</v>
      </c>
      <c r="D14" s="117">
        <f>IFERROR('26'!D14/'27'!D50*100,"")</f>
        <v>-0.67873303167420818</v>
      </c>
      <c r="E14" s="90"/>
      <c r="F14" s="117">
        <f>IFERROR('26'!F14/'27'!F50*100,"")</f>
        <v>-1.0818608005769925</v>
      </c>
      <c r="G14" s="117">
        <f>IFERROR('26'!G14/'27'!G50*100,"")</f>
        <v>-1.9034670292318152</v>
      </c>
      <c r="H14" s="117">
        <f>IFERROR('26'!H14/'27'!H50*100,"")</f>
        <v>-0.15360983102918588</v>
      </c>
      <c r="I14" s="90"/>
      <c r="J14" s="117">
        <f>IFERROR('26'!J14/'27'!J50*100,"")</f>
        <v>-0.98305084745762705</v>
      </c>
      <c r="K14" s="117">
        <f>IFERROR('26'!K14/'27'!K50*100,"")</f>
        <v>-0.98425196850393704</v>
      </c>
      <c r="L14" s="117">
        <f>IFERROR('26'!L14/'27'!L50*100,"")</f>
        <v>-0.98176718092566617</v>
      </c>
      <c r="M14" s="90"/>
      <c r="N14" s="117">
        <f>IFERROR('26'!N14/'27'!N50*100,"")</f>
        <v>-0.3611556982343499</v>
      </c>
      <c r="O14" s="117">
        <f>IFERROR('26'!O14/'27'!O50*100,"")</f>
        <v>-7.7041602465331288E-2</v>
      </c>
      <c r="P14" s="117">
        <f>IFERROR('26'!P14/'27'!P50*100,"")</f>
        <v>-0.67001675041876052</v>
      </c>
      <c r="Q14" s="90"/>
      <c r="R14" s="117">
        <f>IFERROR('26'!R14/'27'!R50*100,"")</f>
        <v>-0.61099796334012213</v>
      </c>
      <c r="S14" s="117">
        <f>IFERROR('26'!S14/'27'!S50*100,"")</f>
        <v>-0.9765625</v>
      </c>
      <c r="T14" s="117">
        <f>IFERROR('26'!T14/'27'!T50*100,"")</f>
        <v>-0.21276595744680851</v>
      </c>
      <c r="U14" s="90"/>
      <c r="V14" s="117">
        <f>IFERROR('26'!V14/'27'!V50*100,"")</f>
        <v>-1.7391304347826086</v>
      </c>
      <c r="W14" s="117">
        <f>IFERROR('26'!W14/'27'!W50*100,"")</f>
        <v>-1.9874476987447698</v>
      </c>
      <c r="X14" s="117">
        <f>IFERROR('26'!X14/'27'!X50*100,"")</f>
        <v>-1.4705882352941175</v>
      </c>
      <c r="Y14" s="90"/>
      <c r="Z14" s="117" t="str">
        <f>IFERROR('26'!Z14/'27'!Z50*100,"")</f>
        <v/>
      </c>
      <c r="AA14" s="117" t="str">
        <f>IFERROR('26'!AA14/'27'!AA50*100,"")</f>
        <v/>
      </c>
      <c r="AB14" s="117" t="str">
        <f>IFERROR('26'!AB14/'27'!AB50*100,"")</f>
        <v/>
      </c>
    </row>
    <row r="15" spans="1:29" x14ac:dyDescent="0.2">
      <c r="A15" s="19" t="s">
        <v>35</v>
      </c>
      <c r="B15" s="117">
        <f>IFERROR('26'!B15/'27'!B51*100,"")</f>
        <v>-0.10305736860185502</v>
      </c>
      <c r="C15" s="117">
        <f>IFERROR('26'!C15/'27'!C51*100,"")</f>
        <v>0.33266799733865599</v>
      </c>
      <c r="D15" s="117">
        <f>IFERROR('26'!D15/'27'!D51*100,"")</f>
        <v>-0.56818181818181823</v>
      </c>
      <c r="E15" s="91"/>
      <c r="F15" s="117">
        <f>IFERROR('26'!F15/'27'!F51*100,"")</f>
        <v>0.95389507154213027</v>
      </c>
      <c r="G15" s="117">
        <f>IFERROR('26'!G15/'27'!G51*100,"")</f>
        <v>0.92024539877300615</v>
      </c>
      <c r="H15" s="117">
        <f>IFERROR('26'!H15/'27'!H51*100,"")</f>
        <v>0.99009900990099009</v>
      </c>
      <c r="I15" s="91"/>
      <c r="J15" s="117">
        <f>IFERROR('26'!J15/'27'!J51*100,"")</f>
        <v>0.83752093802345051</v>
      </c>
      <c r="K15" s="117">
        <f>IFERROR('26'!K15/'27'!K51*100,"")</f>
        <v>0.94339622641509435</v>
      </c>
      <c r="L15" s="117">
        <f>IFERROR('26'!L15/'27'!L51*100,"")</f>
        <v>0.71684587813620071</v>
      </c>
      <c r="M15" s="90"/>
      <c r="N15" s="117">
        <f>IFERROR('26'!N15/'27'!N51*100,"")</f>
        <v>0.48859934853420189</v>
      </c>
      <c r="O15" s="117">
        <f>IFERROR('26'!O15/'27'!O51*100,"")</f>
        <v>1.3029315960912053</v>
      </c>
      <c r="P15" s="117">
        <f>IFERROR('26'!P15/'27'!P51*100,"")</f>
        <v>-0.32573289902280134</v>
      </c>
      <c r="Q15" s="90"/>
      <c r="R15" s="117">
        <f>IFERROR('26'!R15/'27'!R51*100,"")</f>
        <v>0.19267822736030829</v>
      </c>
      <c r="S15" s="117">
        <f>IFERROR('26'!S15/'27'!S51*100,"")</f>
        <v>2.1818181818181821</v>
      </c>
      <c r="T15" s="117">
        <f>IFERROR('26'!T15/'27'!T51*100,"")</f>
        <v>-2.0491803278688523</v>
      </c>
      <c r="U15" s="90"/>
      <c r="V15" s="117">
        <f>IFERROR('26'!V15/'27'!V51*100,"")</f>
        <v>-3.9772727272727271</v>
      </c>
      <c r="W15" s="117">
        <f>IFERROR('26'!W15/'27'!W51*100,"")</f>
        <v>-4.868913857677903</v>
      </c>
      <c r="X15" s="117">
        <f>IFERROR('26'!X15/'27'!X51*100,"")</f>
        <v>-3.0651340996168579</v>
      </c>
      <c r="Y15" s="90"/>
      <c r="Z15" s="117">
        <f>IFERROR('26'!Z15/'27'!Z51*100,"")</f>
        <v>12.5</v>
      </c>
      <c r="AA15" s="117">
        <f>IFERROR('26'!AA15/'27'!AA51*100,"")</f>
        <v>20</v>
      </c>
      <c r="AB15" s="117">
        <f>IFERROR('26'!AB15/'27'!AB51*100,"")</f>
        <v>7.1428571428571423</v>
      </c>
    </row>
    <row r="16" spans="1:29" x14ac:dyDescent="0.2">
      <c r="A16" s="19" t="s">
        <v>36</v>
      </c>
      <c r="B16" s="117">
        <f>IFERROR('26'!B16/'27'!B52*100,"")</f>
        <v>0.54878864944451877</v>
      </c>
      <c r="C16" s="117">
        <f>IFERROR('26'!C16/'27'!C52*100,"")</f>
        <v>1.3731185635067336</v>
      </c>
      <c r="D16" s="117">
        <f>IFERROR('26'!D16/'27'!D52*100,"")</f>
        <v>-0.29858849077090122</v>
      </c>
      <c r="E16" s="91"/>
      <c r="F16" s="117">
        <f>IFERROR('26'!F16/'27'!F52*100,"")</f>
        <v>-0.26126714565643372</v>
      </c>
      <c r="G16" s="117">
        <f>IFERROR('26'!G16/'27'!G52*100,"")</f>
        <v>0.65703022339027595</v>
      </c>
      <c r="H16" s="117">
        <f>IFERROR('26'!H16/'27'!H52*100,"")</f>
        <v>-1.1688311688311688</v>
      </c>
      <c r="I16" s="91"/>
      <c r="J16" s="117">
        <f>IFERROR('26'!J16/'27'!J52*100,"")</f>
        <v>1.2224938875305624</v>
      </c>
      <c r="K16" s="117">
        <f>IFERROR('26'!K16/'27'!K52*100,"")</f>
        <v>2.1226415094339623</v>
      </c>
      <c r="L16" s="117">
        <f>IFERROR('26'!L16/'27'!L52*100,"")</f>
        <v>0.25380710659898476</v>
      </c>
      <c r="M16" s="91"/>
      <c r="N16" s="117">
        <f>IFERROR('26'!N16/'27'!N52*100,"")</f>
        <v>0.70512820512820518</v>
      </c>
      <c r="O16" s="117">
        <f>IFERROR('26'!O16/'27'!O52*100,"")</f>
        <v>0.9186351706036745</v>
      </c>
      <c r="P16" s="117">
        <f>IFERROR('26'!P16/'27'!P52*100,"")</f>
        <v>0.50125313283208017</v>
      </c>
      <c r="Q16" s="91"/>
      <c r="R16" s="117">
        <f>IFERROR('26'!R16/'27'!R52*100,"")</f>
        <v>-0.46012269938650308</v>
      </c>
      <c r="S16" s="117">
        <f>IFERROR('26'!S16/'27'!S52*100,"")</f>
        <v>1.6200294550810017</v>
      </c>
      <c r="T16" s="117">
        <f>IFERROR('26'!T16/'27'!T52*100,"")</f>
        <v>-2.7199999999999998</v>
      </c>
      <c r="U16" s="91"/>
      <c r="V16" s="117">
        <f>IFERROR('26'!V16/'27'!V52*100,"")</f>
        <v>-0.79710144927536231</v>
      </c>
      <c r="W16" s="117">
        <f>IFERROR('26'!W16/'27'!W52*100,"")</f>
        <v>-0.70126227208976155</v>
      </c>
      <c r="X16" s="117">
        <f>IFERROR('26'!X16/'27'!X52*100,"")</f>
        <v>-0.8995502248875562</v>
      </c>
      <c r="Y16" s="91"/>
      <c r="Z16" s="117">
        <f>IFERROR('26'!Z16/'27'!Z52*100,"")</f>
        <v>51.666666666666671</v>
      </c>
      <c r="AA16" s="117">
        <f>IFERROR('26'!AA16/'27'!AA52*100,"")</f>
        <v>66.666666666666657</v>
      </c>
      <c r="AB16" s="117">
        <f>IFERROR('26'!AB16/'27'!AB52*100,"")</f>
        <v>41.666666666666671</v>
      </c>
    </row>
    <row r="17" spans="1:28" s="1" customFormat="1" x14ac:dyDescent="0.2">
      <c r="A17" s="19" t="s">
        <v>53</v>
      </c>
      <c r="B17" s="117">
        <f>IFERROR('26'!B17/'27'!B53*100,"")</f>
        <v>0.44987146529562982</v>
      </c>
      <c r="C17" s="117">
        <f>IFERROR('26'!C17/'27'!C53*100,"")</f>
        <v>1.1811023622047243</v>
      </c>
      <c r="D17" s="117">
        <f>IFERROR('26'!D17/'27'!D53*100,"")</f>
        <v>-0.25188916876574308</v>
      </c>
      <c r="E17" s="91"/>
      <c r="F17" s="117">
        <f>IFERROR('26'!F17/'27'!F53*100,"")</f>
        <v>1.0204081632653061</v>
      </c>
      <c r="G17" s="117">
        <f>IFERROR('26'!G17/'27'!G53*100,"")</f>
        <v>1.4925373134328357</v>
      </c>
      <c r="H17" s="117">
        <f>IFERROR('26'!H17/'27'!H53*100,"")</f>
        <v>0.625</v>
      </c>
      <c r="I17" s="91"/>
      <c r="J17" s="117">
        <f>IFERROR('26'!J17/'27'!J53*100,"")</f>
        <v>2.0338983050847457</v>
      </c>
      <c r="K17" s="117">
        <f>IFERROR('26'!K17/'27'!K53*100,"")</f>
        <v>2.2727272727272729</v>
      </c>
      <c r="L17" s="117">
        <f>IFERROR('26'!L17/'27'!L53*100,"")</f>
        <v>1.680672268907563</v>
      </c>
      <c r="M17" s="91"/>
      <c r="N17" s="117">
        <f>IFERROR('26'!N17/'27'!N53*100,"")</f>
        <v>-0.31948881789137379</v>
      </c>
      <c r="O17" s="117">
        <f>IFERROR('26'!O17/'27'!O53*100,"")</f>
        <v>-1.3157894736842104</v>
      </c>
      <c r="P17" s="117">
        <f>IFERROR('26'!P17/'27'!P53*100,"")</f>
        <v>0.6211180124223602</v>
      </c>
      <c r="Q17" s="91"/>
      <c r="R17" s="117">
        <f>IFERROR('26'!R17/'27'!R53*100,"")</f>
        <v>0</v>
      </c>
      <c r="S17" s="117">
        <f>IFERROR('26'!S17/'27'!S53*100,"")</f>
        <v>2.1897810218978102</v>
      </c>
      <c r="T17" s="117">
        <f>IFERROR('26'!T17/'27'!T53*100,"")</f>
        <v>-1.7543859649122806</v>
      </c>
      <c r="U17" s="91"/>
      <c r="V17" s="117">
        <f>IFERROR('26'!V17/'27'!V53*100,"")</f>
        <v>-0.60790273556231</v>
      </c>
      <c r="W17" s="117">
        <f>IFERROR('26'!W17/'27'!W53*100,"")</f>
        <v>0.66225165562913912</v>
      </c>
      <c r="X17" s="117">
        <f>IFERROR('26'!X17/'27'!X53*100,"")</f>
        <v>-1.6853932584269662</v>
      </c>
      <c r="Y17" s="91"/>
      <c r="Z17" s="117">
        <f>IFERROR('26'!Z17/'27'!Z53*100,"")</f>
        <v>5.8823529411764701</v>
      </c>
      <c r="AA17" s="117">
        <f>IFERROR('26'!AA17/'27'!AA53*100,"")</f>
        <v>8.3333333333333321</v>
      </c>
      <c r="AB17" s="117">
        <f>IFERROR('26'!AB17/'27'!AB53*100,"")</f>
        <v>0</v>
      </c>
    </row>
    <row r="18" spans="1:28" s="1" customFormat="1" x14ac:dyDescent="0.2">
      <c r="A18" s="19" t="s">
        <v>28</v>
      </c>
      <c r="B18" s="117">
        <f>IFERROR('26'!B18/'27'!B54*100,"")</f>
        <v>1.0221948795608349</v>
      </c>
      <c r="C18" s="117">
        <f>IFERROR('26'!C18/'27'!C54*100,"")</f>
        <v>1.2743628185907045</v>
      </c>
      <c r="D18" s="117">
        <f>IFERROR('26'!D18/'27'!D54*100,"")</f>
        <v>0.76489148102113014</v>
      </c>
      <c r="E18" s="91"/>
      <c r="F18" s="117">
        <f>IFERROR('26'!F18/'27'!F54*100,"")</f>
        <v>1.653061224489796</v>
      </c>
      <c r="G18" s="117">
        <f>IFERROR('26'!G18/'27'!G54*100,"")</f>
        <v>1.9277108433734942</v>
      </c>
      <c r="H18" s="117">
        <f>IFERROR('26'!H18/'27'!H54*100,"")</f>
        <v>1.3692946058091287</v>
      </c>
      <c r="I18" s="91"/>
      <c r="J18" s="117">
        <f>IFERROR('26'!J18/'27'!J54*100,"")</f>
        <v>1.8703506907545167</v>
      </c>
      <c r="K18" s="117">
        <f>IFERROR('26'!K18/'27'!K54*100,"")</f>
        <v>2.2485690923957482</v>
      </c>
      <c r="L18" s="117">
        <f>IFERROR('26'!L18/'27'!L54*100,"")</f>
        <v>1.4608233731739706</v>
      </c>
      <c r="M18" s="91"/>
      <c r="N18" s="117">
        <f>IFERROR('26'!N18/'27'!N54*100,"")</f>
        <v>-7.0142623334112697E-2</v>
      </c>
      <c r="O18" s="117">
        <f>IFERROR('26'!O18/'27'!O54*100,"")</f>
        <v>0.51044083526682138</v>
      </c>
      <c r="P18" s="117">
        <f>IFERROR('26'!P18/'27'!P54*100,"")</f>
        <v>-0.65975494816211122</v>
      </c>
      <c r="Q18" s="91"/>
      <c r="R18" s="117">
        <f>IFERROR('26'!R18/'27'!R54*100,"")</f>
        <v>1.8810511756569848</v>
      </c>
      <c r="S18" s="117">
        <f>IFERROR('26'!S18/'27'!S54*100,"")</f>
        <v>2.1929824561403506</v>
      </c>
      <c r="T18" s="117">
        <f>IFERROR('26'!T18/'27'!T54*100,"")</f>
        <v>1.5633724176437744</v>
      </c>
      <c r="U18" s="91"/>
      <c r="V18" s="117">
        <f>IFERROR('26'!V18/'27'!V54*100,"")</f>
        <v>-0.59255079006772016</v>
      </c>
      <c r="W18" s="117">
        <f>IFERROR('26'!W18/'27'!W54*100,"")</f>
        <v>-1.0410641989589358</v>
      </c>
      <c r="X18" s="117">
        <f>IFERROR('26'!X18/'27'!X54*100,"")</f>
        <v>-0.16528925619834711</v>
      </c>
      <c r="Y18" s="91"/>
      <c r="Z18" s="117">
        <f>IFERROR('26'!Z18/'27'!Z54*100,"")</f>
        <v>3.3333333333333335</v>
      </c>
      <c r="AA18" s="117">
        <f>IFERROR('26'!AA18/'27'!AA54*100,"")</f>
        <v>0</v>
      </c>
      <c r="AB18" s="117">
        <f>IFERROR('26'!AB18/'27'!AB54*100,"")</f>
        <v>4.838709677419355</v>
      </c>
    </row>
    <row r="19" spans="1:28" s="1" customFormat="1" x14ac:dyDescent="0.2">
      <c r="A19" s="19" t="s">
        <v>37</v>
      </c>
      <c r="B19" s="117">
        <f>IFERROR('26'!B19/'27'!B55*100,"")</f>
        <v>0.45551169146674769</v>
      </c>
      <c r="C19" s="117">
        <f>IFERROR('26'!C19/'27'!C55*100,"")</f>
        <v>0.66923544919894551</v>
      </c>
      <c r="D19" s="117">
        <f>IFERROR('26'!D19/'27'!D55*100,"")</f>
        <v>0.24252223120452709</v>
      </c>
      <c r="E19" s="90"/>
      <c r="F19" s="117">
        <f>IFERROR('26'!F19/'27'!F55*100,"")</f>
        <v>0.23430178069353325</v>
      </c>
      <c r="G19" s="117">
        <f>IFERROR('26'!G19/'27'!G55*100,"")</f>
        <v>0.3686635944700461</v>
      </c>
      <c r="H19" s="117">
        <f>IFERROR('26'!H19/'27'!H55*100,"")</f>
        <v>9.532888465204957E-2</v>
      </c>
      <c r="I19" s="90"/>
      <c r="J19" s="117">
        <f>IFERROR('26'!J19/'27'!J55*100,"")</f>
        <v>0.4784688995215311</v>
      </c>
      <c r="K19" s="117">
        <f>IFERROR('26'!K19/'27'!K55*100,"")</f>
        <v>0.27881040892193309</v>
      </c>
      <c r="L19" s="117">
        <f>IFERROR('26'!L19/'27'!L55*100,"")</f>
        <v>0.69033530571992108</v>
      </c>
      <c r="M19" s="90"/>
      <c r="N19" s="117">
        <f>IFERROR('26'!N19/'27'!N55*100,"")</f>
        <v>0.20222446916076847</v>
      </c>
      <c r="O19" s="117">
        <f>IFERROR('26'!O19/'27'!O55*100,"")</f>
        <v>0.90361445783132521</v>
      </c>
      <c r="P19" s="117">
        <f>IFERROR('26'!P19/'27'!P55*100,"")</f>
        <v>-0.50916496945010181</v>
      </c>
      <c r="Q19" s="90"/>
      <c r="R19" s="117">
        <f>IFERROR('26'!R19/'27'!R55*100,"")</f>
        <v>0.27624309392265189</v>
      </c>
      <c r="S19" s="117">
        <f>IFERROR('26'!S19/'27'!S55*100,"")</f>
        <v>0.67950169875424693</v>
      </c>
      <c r="T19" s="117">
        <f>IFERROR('26'!T19/'27'!T55*100,"")</f>
        <v>-0.10787486515641855</v>
      </c>
      <c r="U19" s="90"/>
      <c r="V19" s="117">
        <f>IFERROR('26'!V19/'27'!V55*100,"")</f>
        <v>1.0503040353786623</v>
      </c>
      <c r="W19" s="117">
        <f>IFERROR('26'!W19/'27'!W55*100,"")</f>
        <v>1.1467889908256881</v>
      </c>
      <c r="X19" s="117">
        <f>IFERROR('26'!X19/'27'!X55*100,"")</f>
        <v>0.96051227321237997</v>
      </c>
      <c r="Y19" s="90"/>
      <c r="Z19" s="117">
        <f>IFERROR('26'!Z19/'27'!Z55*100,"")</f>
        <v>3.4482758620689653</v>
      </c>
      <c r="AA19" s="117">
        <f>IFERROR('26'!AA19/'27'!AA55*100,"")</f>
        <v>5.2631578947368416</v>
      </c>
      <c r="AB19" s="117">
        <f>IFERROR('26'!AB19/'27'!AB55*100,"")</f>
        <v>2.5641025641025639</v>
      </c>
    </row>
    <row r="20" spans="1:28" s="1" customFormat="1" x14ac:dyDescent="0.2">
      <c r="A20" s="19" t="s">
        <v>38</v>
      </c>
      <c r="B20" s="117">
        <f>IFERROR('26'!B20/'27'!B56*100,"")</f>
        <v>1.2493899463152758</v>
      </c>
      <c r="C20" s="117">
        <f>IFERROR('26'!C20/'27'!C56*100,"")</f>
        <v>1.2553109308613364</v>
      </c>
      <c r="D20" s="117">
        <f>IFERROR('26'!D20/'27'!D56*100,"")</f>
        <v>1.2433392539964476</v>
      </c>
      <c r="E20" s="91"/>
      <c r="F20" s="117">
        <f>IFERROR('26'!F20/'27'!F56*100,"")</f>
        <v>1.7082785808147174</v>
      </c>
      <c r="G20" s="117">
        <f>IFERROR('26'!G20/'27'!G56*100,"")</f>
        <v>0.69084628670120896</v>
      </c>
      <c r="H20" s="117">
        <f>IFERROR('26'!H20/'27'!H56*100,"")</f>
        <v>2.7555555555555555</v>
      </c>
      <c r="I20" s="91"/>
      <c r="J20" s="117">
        <f>IFERROR('26'!J20/'27'!J56*100,"")</f>
        <v>0.43725404459991252</v>
      </c>
      <c r="K20" s="117">
        <f>IFERROR('26'!K20/'27'!K56*100,"")</f>
        <v>0.16934801016088061</v>
      </c>
      <c r="L20" s="117">
        <f>IFERROR('26'!L20/'27'!L56*100,"")</f>
        <v>0.72332730560578662</v>
      </c>
      <c r="M20" s="91"/>
      <c r="N20" s="117">
        <f>IFERROR('26'!N20/'27'!N56*100,"")</f>
        <v>0.50942435048395318</v>
      </c>
      <c r="O20" s="117">
        <f>IFERROR('26'!O20/'27'!O56*100,"")</f>
        <v>0.40899795501022501</v>
      </c>
      <c r="P20" s="117">
        <f>IFERROR('26'!P20/'27'!P56*100,"")</f>
        <v>0.60913705583756339</v>
      </c>
      <c r="Q20" s="91"/>
      <c r="R20" s="117">
        <f>IFERROR('26'!R20/'27'!R56*100,"")</f>
        <v>3.4536891679748818</v>
      </c>
      <c r="S20" s="117">
        <f>IFERROR('26'!S20/'27'!S56*100,"")</f>
        <v>5.8947368421052628</v>
      </c>
      <c r="T20" s="117">
        <f>IFERROR('26'!T20/'27'!T56*100,"")</f>
        <v>1.0405827263267431</v>
      </c>
      <c r="U20" s="91"/>
      <c r="V20" s="117">
        <f>IFERROR('26'!V20/'27'!V56*100,"")</f>
        <v>0</v>
      </c>
      <c r="W20" s="117">
        <f>IFERROR('26'!W20/'27'!W56*100,"")</f>
        <v>-0.55432372505543237</v>
      </c>
      <c r="X20" s="117">
        <f>IFERROR('26'!X20/'27'!X56*100,"")</f>
        <v>0.5701254275940707</v>
      </c>
      <c r="Y20" s="91"/>
      <c r="Z20" s="117">
        <f>IFERROR('26'!Z20/'27'!Z56*100,"")</f>
        <v>13.636363636363635</v>
      </c>
      <c r="AA20" s="117">
        <f>IFERROR('26'!AA20/'27'!AA56*100,"")</f>
        <v>0</v>
      </c>
      <c r="AB20" s="117">
        <f>IFERROR('26'!AB20/'27'!AB56*100,"")</f>
        <v>23.076923076923077</v>
      </c>
    </row>
    <row r="21" spans="1:28" s="1" customFormat="1" x14ac:dyDescent="0.2">
      <c r="A21" s="19" t="s">
        <v>39</v>
      </c>
      <c r="B21" s="117">
        <f>IFERROR('26'!B21/'27'!B57*100,"")</f>
        <v>2.8474903474903472</v>
      </c>
      <c r="C21" s="117">
        <f>IFERROR('26'!C21/'27'!C57*100,"")</f>
        <v>3.6443148688046647</v>
      </c>
      <c r="D21" s="117">
        <f>IFERROR('26'!D21/'27'!D57*100,"")</f>
        <v>2.0613614573346117</v>
      </c>
      <c r="E21" s="91"/>
      <c r="F21" s="117">
        <f>IFERROR('26'!F21/'27'!F57*100,"")</f>
        <v>1.8789144050104383</v>
      </c>
      <c r="G21" s="117">
        <f>IFERROR('26'!G21/'27'!G57*100,"")</f>
        <v>2.3655913978494625</v>
      </c>
      <c r="H21" s="117">
        <f>IFERROR('26'!H21/'27'!H57*100,"")</f>
        <v>1.4198782961460445</v>
      </c>
      <c r="I21" s="91"/>
      <c r="J21" s="117">
        <f>IFERROR('26'!J21/'27'!J57*100,"")</f>
        <v>2.7472527472527473</v>
      </c>
      <c r="K21" s="117">
        <f>IFERROR('26'!K21/'27'!K57*100,"")</f>
        <v>4.2918454935622314</v>
      </c>
      <c r="L21" s="117">
        <f>IFERROR('26'!L21/'27'!L57*100,"")</f>
        <v>1.1261261261261262</v>
      </c>
      <c r="M21" s="91"/>
      <c r="N21" s="117">
        <f>IFERROR('26'!N21/'27'!N57*100,"")</f>
        <v>3.9653035935563818</v>
      </c>
      <c r="O21" s="117">
        <f>IFERROR('26'!O21/'27'!O57*100,"")</f>
        <v>4.0506329113924053</v>
      </c>
      <c r="P21" s="117">
        <f>IFERROR('26'!P21/'27'!P57*100,"")</f>
        <v>3.8834951456310676</v>
      </c>
      <c r="Q21" s="91"/>
      <c r="R21" s="117">
        <f>IFERROR('26'!R21/'27'!R57*100,"")</f>
        <v>3.1383737517831669</v>
      </c>
      <c r="S21" s="117">
        <f>IFERROR('26'!S21/'27'!S57*100,"")</f>
        <v>4.3352601156069364</v>
      </c>
      <c r="T21" s="117">
        <f>IFERROR('26'!T21/'27'!T57*100,"")</f>
        <v>1.971830985915493</v>
      </c>
      <c r="U21" s="91"/>
      <c r="V21" s="117">
        <f>IFERROR('26'!V21/'27'!V57*100,"")</f>
        <v>2.734375</v>
      </c>
      <c r="W21" s="117">
        <f>IFERROR('26'!W21/'27'!W57*100,"")</f>
        <v>3.3678756476683938</v>
      </c>
      <c r="X21" s="117">
        <f>IFERROR('26'!X21/'27'!X57*100,"")</f>
        <v>2.0942408376963351</v>
      </c>
      <c r="Y21" s="91"/>
      <c r="Z21" s="117" t="str">
        <f>IFERROR('26'!Z21/'27'!Z57*100,"")</f>
        <v/>
      </c>
      <c r="AA21" s="117" t="str">
        <f>IFERROR('26'!AA21/'27'!AA57*100,"")</f>
        <v/>
      </c>
      <c r="AB21" s="117" t="str">
        <f>IFERROR('26'!AB21/'27'!AB57*100,"")</f>
        <v/>
      </c>
    </row>
    <row r="22" spans="1:28" s="1" customFormat="1" x14ac:dyDescent="0.2">
      <c r="A22" s="18" t="s">
        <v>20</v>
      </c>
      <c r="B22" s="117">
        <f>IFERROR('26'!B22/'27'!B58*100,"")</f>
        <v>0.31243380639694979</v>
      </c>
      <c r="C22" s="117">
        <f>IFERROR('26'!C22/'27'!C58*100,"")</f>
        <v>0.47090832984512343</v>
      </c>
      <c r="D22" s="117">
        <f>IFERROR('26'!D22/'27'!D58*100,"")</f>
        <v>0.15008576329331044</v>
      </c>
      <c r="E22" s="89"/>
      <c r="F22" s="117">
        <f>IFERROR('26'!F22/'27'!F58*100,"")</f>
        <v>0.1466275659824047</v>
      </c>
      <c r="G22" s="117">
        <f>IFERROR('26'!G22/'27'!G58*100,"")</f>
        <v>0</v>
      </c>
      <c r="H22" s="117">
        <f>IFERROR('26'!H22/'27'!H58*100,"")</f>
        <v>0.29498525073746312</v>
      </c>
      <c r="I22" s="89"/>
      <c r="J22" s="117">
        <f>IFERROR('26'!J22/'27'!J58*100,"")</f>
        <v>0.36951501154734412</v>
      </c>
      <c r="K22" s="117">
        <f>IFERROR('26'!K22/'27'!K58*100,"")</f>
        <v>0.35762181493071077</v>
      </c>
      <c r="L22" s="117">
        <f>IFERROR('26'!L22/'27'!L58*100,"")</f>
        <v>0.38222646918299091</v>
      </c>
      <c r="M22" s="89"/>
      <c r="N22" s="117">
        <f>IFERROR('26'!N22/'27'!N58*100,"")</f>
        <v>0.2313030069390902</v>
      </c>
      <c r="O22" s="117">
        <f>IFERROR('26'!O22/'27'!O58*100,"")</f>
        <v>0.60575466935890965</v>
      </c>
      <c r="P22" s="117">
        <f>IFERROR('26'!P22/'27'!P58*100,"")</f>
        <v>-0.15706806282722513</v>
      </c>
      <c r="Q22" s="89"/>
      <c r="R22" s="117">
        <f>IFERROR('26'!R22/'27'!R58*100,"")</f>
        <v>0.63405797101449279</v>
      </c>
      <c r="S22" s="117">
        <f>IFERROR('26'!S22/'27'!S58*100,"")</f>
        <v>1.1249259917110717</v>
      </c>
      <c r="T22" s="117">
        <f>IFERROR('26'!T22/'27'!T58*100,"")</f>
        <v>0.12322858903265559</v>
      </c>
      <c r="U22" s="89"/>
      <c r="V22" s="117">
        <f>IFERROR('26'!V22/'27'!V58*100,"")</f>
        <v>0.15455950540958269</v>
      </c>
      <c r="W22" s="117">
        <f>IFERROR('26'!W22/'27'!W58*100,"")</f>
        <v>0.253324889170361</v>
      </c>
      <c r="X22" s="117">
        <f>IFERROR('26'!X22/'27'!X58*100,"")</f>
        <v>6.0386473429951688E-2</v>
      </c>
      <c r="Y22" s="89"/>
      <c r="Z22" s="117">
        <f>IFERROR('26'!Z22/'27'!Z58*100,"")</f>
        <v>8.3333333333333321</v>
      </c>
      <c r="AA22" s="117">
        <f>IFERROR('26'!AA22/'27'!AA58*100,"")</f>
        <v>16.666666666666664</v>
      </c>
      <c r="AB22" s="117">
        <f>IFERROR('26'!AB22/'27'!AB58*100,"")</f>
        <v>0</v>
      </c>
    </row>
    <row r="23" spans="1:28" s="1" customFormat="1" x14ac:dyDescent="0.2">
      <c r="A23" s="19" t="s">
        <v>40</v>
      </c>
      <c r="B23" s="117">
        <f>IFERROR('26'!B23/'27'!B59*100,"")</f>
        <v>8.318083513558476E-2</v>
      </c>
      <c r="C23" s="117">
        <f>IFERROR('26'!C23/'27'!C59*100,"")</f>
        <v>-0.49132001310186701</v>
      </c>
      <c r="D23" s="117">
        <f>IFERROR('26'!D23/'27'!D59*100,"")</f>
        <v>0.67613252197430695</v>
      </c>
      <c r="E23" s="89"/>
      <c r="F23" s="117">
        <f>IFERROR('26'!F23/'27'!F59*100,"")</f>
        <v>0.22900763358778628</v>
      </c>
      <c r="G23" s="117">
        <f>IFERROR('26'!G23/'27'!G59*100,"")</f>
        <v>0.89020771513353114</v>
      </c>
      <c r="H23" s="117">
        <f>IFERROR('26'!H23/'27'!H59*100,"")</f>
        <v>-0.47169811320754718</v>
      </c>
      <c r="I23" s="89"/>
      <c r="J23" s="117">
        <f>IFERROR('26'!J23/'27'!J59*100,"")</f>
        <v>-0.73637702503681879</v>
      </c>
      <c r="K23" s="117">
        <f>IFERROR('26'!K23/'27'!K59*100,"")</f>
        <v>0.7496251874062968</v>
      </c>
      <c r="L23" s="117">
        <f>IFERROR('26'!L23/'27'!L59*100,"")</f>
        <v>-2.1707670043415339</v>
      </c>
      <c r="M23" s="89"/>
      <c r="N23" s="117">
        <f>IFERROR('26'!N23/'27'!N59*100,"")</f>
        <v>0.26269702276707529</v>
      </c>
      <c r="O23" s="117">
        <f>IFERROR('26'!O23/'27'!O59*100,"")</f>
        <v>-6.5255731922398583</v>
      </c>
      <c r="P23" s="117">
        <f>IFERROR('26'!P23/'27'!P59*100,"")</f>
        <v>6.9565217391304346</v>
      </c>
      <c r="Q23" s="89"/>
      <c r="R23" s="117">
        <f>IFERROR('26'!R23/'27'!R59*100,"")</f>
        <v>0.53667262969588547</v>
      </c>
      <c r="S23" s="117">
        <f>IFERROR('26'!S23/'27'!S59*100,"")</f>
        <v>2</v>
      </c>
      <c r="T23" s="117">
        <f>IFERROR('26'!T23/'27'!T59*100,"")</f>
        <v>-1.1583011583011582</v>
      </c>
      <c r="U23" s="89"/>
      <c r="V23" s="117">
        <f>IFERROR('26'!V23/'27'!V59*100,"")</f>
        <v>0.28301886792452829</v>
      </c>
      <c r="W23" s="117">
        <f>IFERROR('26'!W23/'27'!W59*100,"")</f>
        <v>-0.18621973929236499</v>
      </c>
      <c r="X23" s="117">
        <f>IFERROR('26'!X23/'27'!X59*100,"")</f>
        <v>0.76481835564053535</v>
      </c>
      <c r="Y23" s="89"/>
      <c r="Z23" s="117">
        <f>IFERROR('26'!Z23/'27'!Z59*100,"")</f>
        <v>0</v>
      </c>
      <c r="AA23" s="117">
        <f>IFERROR('26'!AA23/'27'!AA59*100,"")</f>
        <v>0</v>
      </c>
      <c r="AB23" s="117">
        <f>IFERROR('26'!AB23/'27'!AB59*100,"")</f>
        <v>0</v>
      </c>
    </row>
    <row r="24" spans="1:28" s="1" customFormat="1" x14ac:dyDescent="0.2">
      <c r="A24" s="19" t="s">
        <v>21</v>
      </c>
      <c r="B24" s="117">
        <f>IFERROR('26'!B24/'27'!B60*100,"")</f>
        <v>0.37572902646926876</v>
      </c>
      <c r="C24" s="117">
        <f>IFERROR('26'!C24/'27'!C60*100,"")</f>
        <v>9.929390997352161E-2</v>
      </c>
      <c r="D24" s="117">
        <f>IFERROR('26'!D24/'27'!D60*100,"")</f>
        <v>0.66149635036496346</v>
      </c>
      <c r="E24" s="89"/>
      <c r="F24" s="117">
        <f>IFERROR('26'!F24/'27'!F60*100,"")</f>
        <v>1.4581734458940905</v>
      </c>
      <c r="G24" s="117">
        <f>IFERROR('26'!G24/'27'!G60*100,"")</f>
        <v>1.078582434514638</v>
      </c>
      <c r="H24" s="117">
        <f>IFERROR('26'!H24/'27'!H60*100,"")</f>
        <v>1.834862385321101</v>
      </c>
      <c r="I24" s="89"/>
      <c r="J24" s="117">
        <f>IFERROR('26'!J24/'27'!J60*100,"")</f>
        <v>0.17211703958691912</v>
      </c>
      <c r="K24" s="117">
        <f>IFERROR('26'!K24/'27'!K60*100,"")</f>
        <v>-0.2387774594078319</v>
      </c>
      <c r="L24" s="117">
        <f>IFERROR('26'!L24/'27'!L60*100,"")</f>
        <v>0.60821084642676126</v>
      </c>
      <c r="M24" s="89"/>
      <c r="N24" s="117">
        <f>IFERROR('26'!N24/'27'!N60*100,"")</f>
        <v>-0.10227563283047815</v>
      </c>
      <c r="O24" s="117">
        <f>IFERROR('26'!O24/'27'!O60*100,"")</f>
        <v>-0.15136226034308778</v>
      </c>
      <c r="P24" s="117">
        <f>IFERROR('26'!P24/'27'!P60*100,"")</f>
        <v>-5.1840331778123382E-2</v>
      </c>
      <c r="Q24" s="89"/>
      <c r="R24" s="117">
        <f>IFERROR('26'!R24/'27'!R60*100,"")</f>
        <v>0.50066755674232311</v>
      </c>
      <c r="S24" s="117">
        <f>IFERROR('26'!S24/'27'!S60*100,"")</f>
        <v>1.035598705501618</v>
      </c>
      <c r="T24" s="117">
        <f>IFERROR('26'!T24/'27'!T60*100,"")</f>
        <v>-6.8917987594762226E-2</v>
      </c>
      <c r="U24" s="89"/>
      <c r="V24" s="117">
        <f>IFERROR('26'!V24/'27'!V60*100,"")</f>
        <v>-0.41180507892930684</v>
      </c>
      <c r="W24" s="117">
        <f>IFERROR('26'!W24/'27'!W60*100,"")</f>
        <v>-1.3522650439486139</v>
      </c>
      <c r="X24" s="117">
        <f>IFERROR('26'!X24/'27'!X60*100,"")</f>
        <v>0.55749128919860624</v>
      </c>
      <c r="Y24" s="89"/>
      <c r="Z24" s="117">
        <f>IFERROR('26'!Z24/'27'!Z60*100,"")</f>
        <v>11.428571428571429</v>
      </c>
      <c r="AA24" s="117">
        <f>IFERROR('26'!AA24/'27'!AA60*100,"")</f>
        <v>0</v>
      </c>
      <c r="AB24" s="117">
        <f>IFERROR('26'!AB24/'27'!AB60*100,"")</f>
        <v>22.222222222222221</v>
      </c>
    </row>
    <row r="25" spans="1:28" s="1" customFormat="1" x14ac:dyDescent="0.2">
      <c r="A25" s="19" t="s">
        <v>87</v>
      </c>
      <c r="B25" s="117">
        <f>IFERROR('26'!B25/'27'!B61*100,"")</f>
        <v>1.0840761262346423</v>
      </c>
      <c r="C25" s="117">
        <f>IFERROR('26'!C25/'27'!C61*100,"")</f>
        <v>1.4449427005480817</v>
      </c>
      <c r="D25" s="117">
        <f>IFERROR('26'!D25/'27'!D61*100,"")</f>
        <v>0.74626865671641784</v>
      </c>
      <c r="E25" s="89"/>
      <c r="F25" s="117">
        <f>IFERROR('26'!F25/'27'!F61*100,"")</f>
        <v>1.0615711252653928</v>
      </c>
      <c r="G25" s="117">
        <f>IFERROR('26'!G25/'27'!G61*100,"")</f>
        <v>3.4858387799564272</v>
      </c>
      <c r="H25" s="117">
        <f>IFERROR('26'!H25/'27'!H61*100,"")</f>
        <v>-1.2422360248447204</v>
      </c>
      <c r="I25" s="89"/>
      <c r="J25" s="117">
        <f>IFERROR('26'!J25/'27'!J61*100,"")</f>
        <v>0</v>
      </c>
      <c r="K25" s="117">
        <f>IFERROR('26'!K25/'27'!K61*100,"")</f>
        <v>-1.263157894736842</v>
      </c>
      <c r="L25" s="117">
        <f>IFERROR('26'!L25/'27'!L61*100,"")</f>
        <v>1.2170385395537524</v>
      </c>
      <c r="M25" s="89"/>
      <c r="N25" s="117">
        <f>IFERROR('26'!N25/'27'!N61*100,"")</f>
        <v>1.3285024154589371</v>
      </c>
      <c r="O25" s="117">
        <f>IFERROR('26'!O25/'27'!O61*100,"")</f>
        <v>0.76530612244897955</v>
      </c>
      <c r="P25" s="117">
        <f>IFERROR('26'!P25/'27'!P61*100,"")</f>
        <v>1.834862385321101</v>
      </c>
      <c r="Q25" s="89"/>
      <c r="R25" s="117">
        <f>IFERROR('26'!R25/'27'!R61*100,"")</f>
        <v>3.5999999999999996</v>
      </c>
      <c r="S25" s="117">
        <f>IFERROR('26'!S25/'27'!S61*100,"")</f>
        <v>4.4817927170868348</v>
      </c>
      <c r="T25" s="117">
        <f>IFERROR('26'!T25/'27'!T61*100,"")</f>
        <v>2.7989821882951653</v>
      </c>
      <c r="U25" s="89"/>
      <c r="V25" s="117">
        <f>IFERROR('26'!V25/'27'!V61*100,"")</f>
        <v>-0.45248868778280549</v>
      </c>
      <c r="W25" s="117">
        <f>IFERROR('26'!W25/'27'!W61*100,"")</f>
        <v>0</v>
      </c>
      <c r="X25" s="117">
        <f>IFERROR('26'!X25/'27'!X61*100,"")</f>
        <v>-0.88495575221238942</v>
      </c>
      <c r="Y25" s="89"/>
      <c r="Z25" s="117" t="str">
        <f>IFERROR('26'!Z25/'27'!Z61*100,"")</f>
        <v/>
      </c>
      <c r="AA25" s="117" t="str">
        <f>IFERROR('26'!AA25/'27'!AA61*100,"")</f>
        <v/>
      </c>
      <c r="AB25" s="117" t="str">
        <f>IFERROR('26'!AB25/'27'!AB61*100,"")</f>
        <v/>
      </c>
    </row>
    <row r="26" spans="1:28" s="1" customFormat="1" x14ac:dyDescent="0.2">
      <c r="A26" s="19" t="s">
        <v>29</v>
      </c>
      <c r="B26" s="117">
        <f>IFERROR('26'!B26/'27'!B62*100,"")</f>
        <v>1.478743068391867</v>
      </c>
      <c r="C26" s="117">
        <f>IFERROR('26'!C26/'27'!C62*100,"")</f>
        <v>1.7007783222830788</v>
      </c>
      <c r="D26" s="117">
        <f>IFERROR('26'!D26/'27'!D62*100,"")</f>
        <v>1.2626262626262625</v>
      </c>
      <c r="E26" s="89"/>
      <c r="F26" s="117">
        <f>IFERROR('26'!F26/'27'!F62*100,"")</f>
        <v>1.3197360527894422</v>
      </c>
      <c r="G26" s="117">
        <f>IFERROR('26'!G26/'27'!G62*100,"")</f>
        <v>1.2515644555694618</v>
      </c>
      <c r="H26" s="117">
        <f>IFERROR('26'!H26/'27'!H62*100,"")</f>
        <v>1.3824884792626728</v>
      </c>
      <c r="I26" s="89"/>
      <c r="J26" s="117">
        <f>IFERROR('26'!J26/'27'!J62*100,"")</f>
        <v>1.4250309789343247</v>
      </c>
      <c r="K26" s="117">
        <f>IFERROR('26'!K26/'27'!K62*100,"")</f>
        <v>1.4778325123152709</v>
      </c>
      <c r="L26" s="117">
        <f>IFERROR('26'!L26/'27'!L62*100,"")</f>
        <v>1.3715710723192018</v>
      </c>
      <c r="M26" s="89"/>
      <c r="N26" s="117">
        <f>IFERROR('26'!N26/'27'!N62*100,"")</f>
        <v>1.809954751131222</v>
      </c>
      <c r="O26" s="117">
        <f>IFERROR('26'!O26/'27'!O62*100,"")</f>
        <v>3.1203566121842496</v>
      </c>
      <c r="P26" s="117">
        <f>IFERROR('26'!P26/'27'!P62*100,"")</f>
        <v>0.45941807044410415</v>
      </c>
      <c r="Q26" s="89"/>
      <c r="R26" s="117">
        <f>IFERROR('26'!R26/'27'!R62*100,"")</f>
        <v>2.1440823327615779</v>
      </c>
      <c r="S26" s="117">
        <f>IFERROR('26'!S26/'27'!S62*100,"")</f>
        <v>1.9130434782608694</v>
      </c>
      <c r="T26" s="117">
        <f>IFERROR('26'!T26/'27'!T62*100,"")</f>
        <v>2.3688663282571913</v>
      </c>
      <c r="U26" s="89"/>
      <c r="V26" s="117">
        <f>IFERROR('26'!V26/'27'!V62*100,"")</f>
        <v>0.67001675041876052</v>
      </c>
      <c r="W26" s="117">
        <f>IFERROR('26'!W26/'27'!W62*100,"")</f>
        <v>0.6872852233676976</v>
      </c>
      <c r="X26" s="117">
        <f>IFERROR('26'!X26/'27'!X62*100,"")</f>
        <v>0.65359477124183007</v>
      </c>
      <c r="Y26" s="89"/>
      <c r="Z26" s="117">
        <f>IFERROR('26'!Z26/'27'!Z62*100,"")</f>
        <v>3.0303030303030303</v>
      </c>
      <c r="AA26" s="117">
        <f>IFERROR('26'!AA26/'27'!AA62*100,"")</f>
        <v>3.5714285714285712</v>
      </c>
      <c r="AB26" s="117">
        <f>IFERROR('26'!AB26/'27'!AB62*100,"")</f>
        <v>2.6315789473684208</v>
      </c>
    </row>
    <row r="27" spans="1:28" s="1" customFormat="1" x14ac:dyDescent="0.2">
      <c r="A27" s="19" t="s">
        <v>41</v>
      </c>
      <c r="B27" s="117">
        <f>IFERROR('26'!B27/'27'!B63*100,"")</f>
        <v>-0.61823802163833075</v>
      </c>
      <c r="C27" s="117">
        <f>IFERROR('26'!C27/'27'!C63*100,"")</f>
        <v>-0.86274509803921562</v>
      </c>
      <c r="D27" s="117">
        <f>IFERROR('26'!D27/'27'!D63*100,"")</f>
        <v>-0.38080731150038083</v>
      </c>
      <c r="E27" s="89"/>
      <c r="F27" s="117">
        <f>IFERROR('26'!F27/'27'!F63*100,"")</f>
        <v>0.37174721189591076</v>
      </c>
      <c r="G27" s="117">
        <f>IFERROR('26'!G27/'27'!G63*100,"")</f>
        <v>0.77821011673151752</v>
      </c>
      <c r="H27" s="117">
        <f>IFERROR('26'!H27/'27'!H63*100,"")</f>
        <v>0</v>
      </c>
      <c r="I27" s="89"/>
      <c r="J27" s="117">
        <f>IFERROR('26'!J27/'27'!J63*100,"")</f>
        <v>0.38314176245210724</v>
      </c>
      <c r="K27" s="117">
        <f>IFERROR('26'!K27/'27'!K63*100,"")</f>
        <v>-0.37174721189591076</v>
      </c>
      <c r="L27" s="117">
        <f>IFERROR('26'!L27/'27'!L63*100,"")</f>
        <v>1.1857707509881421</v>
      </c>
      <c r="M27" s="89"/>
      <c r="N27" s="117">
        <f>IFERROR('26'!N27/'27'!N63*100,"")</f>
        <v>-0.77071290944123316</v>
      </c>
      <c r="O27" s="117">
        <f>IFERROR('26'!O27/'27'!O63*100,"")</f>
        <v>-0.38610038610038611</v>
      </c>
      <c r="P27" s="117">
        <f>IFERROR('26'!P27/'27'!P63*100,"")</f>
        <v>-1.153846153846154</v>
      </c>
      <c r="Q27" s="89"/>
      <c r="R27" s="117">
        <f>IFERROR('26'!R27/'27'!R63*100,"")</f>
        <v>-2.5586353944562901</v>
      </c>
      <c r="S27" s="117">
        <f>IFERROR('26'!S27/'27'!S63*100,"")</f>
        <v>-2.109704641350211</v>
      </c>
      <c r="T27" s="117">
        <f>IFERROR('26'!T27/'27'!T63*100,"")</f>
        <v>-3.0172413793103448</v>
      </c>
      <c r="U27" s="89"/>
      <c r="V27" s="117">
        <f>IFERROR('26'!V27/'27'!V63*100,"")</f>
        <v>-0.74074074074074081</v>
      </c>
      <c r="W27" s="117">
        <f>IFERROR('26'!W27/'27'!W63*100,"")</f>
        <v>-2.3715415019762842</v>
      </c>
      <c r="X27" s="117">
        <f>IFERROR('26'!X27/'27'!X63*100,"")</f>
        <v>0.69686411149825789</v>
      </c>
      <c r="Y27" s="89"/>
      <c r="Z27" s="117" t="str">
        <f>IFERROR('26'!Z27/'27'!Z63*100,"")</f>
        <v/>
      </c>
      <c r="AA27" s="117" t="str">
        <f>IFERROR('26'!AA27/'27'!AA63*100,"")</f>
        <v/>
      </c>
      <c r="AB27" s="117" t="str">
        <f>IFERROR('26'!AB27/'27'!AB63*100,"")</f>
        <v/>
      </c>
    </row>
    <row r="28" spans="1:28" s="1" customFormat="1" x14ac:dyDescent="0.2">
      <c r="A28" s="19" t="s">
        <v>42</v>
      </c>
      <c r="B28" s="117">
        <f>IFERROR('26'!B28/'27'!B64*100,"")</f>
        <v>0.93434964347184657</v>
      </c>
      <c r="C28" s="117">
        <f>IFERROR('26'!C28/'27'!C64*100,"")</f>
        <v>1.2909632571996028</v>
      </c>
      <c r="D28" s="117">
        <f>IFERROR('26'!D28/'27'!D64*100,"")</f>
        <v>0.58451047247929855</v>
      </c>
      <c r="E28" s="89"/>
      <c r="F28" s="117">
        <f>IFERROR('26'!F28/'27'!F64*100,"")</f>
        <v>2.5028441410693971</v>
      </c>
      <c r="G28" s="117">
        <f>IFERROR('26'!G28/'27'!G64*100,"")</f>
        <v>4.3269230769230766</v>
      </c>
      <c r="H28" s="117">
        <f>IFERROR('26'!H28/'27'!H64*100,"")</f>
        <v>0.86393088552915775</v>
      </c>
      <c r="I28" s="89"/>
      <c r="J28" s="117">
        <f>IFERROR('26'!J28/'27'!J64*100,"")</f>
        <v>0.84848484848484862</v>
      </c>
      <c r="K28" s="117">
        <f>IFERROR('26'!K28/'27'!K64*100,"")</f>
        <v>0.48309178743961351</v>
      </c>
      <c r="L28" s="117">
        <f>IFERROR('26'!L28/'27'!L64*100,"")</f>
        <v>1.2165450121654502</v>
      </c>
      <c r="M28" s="89"/>
      <c r="N28" s="117">
        <f>IFERROR('26'!N28/'27'!N64*100,"")</f>
        <v>1.3064133016627077</v>
      </c>
      <c r="O28" s="117">
        <f>IFERROR('26'!O28/'27'!O64*100,"")</f>
        <v>1.6091954022988506</v>
      </c>
      <c r="P28" s="117">
        <f>IFERROR('26'!P28/'27'!P64*100,"")</f>
        <v>0.98280098280098283</v>
      </c>
      <c r="Q28" s="89"/>
      <c r="R28" s="117">
        <f>IFERROR('26'!R28/'27'!R64*100,"")</f>
        <v>1.3550135501355014</v>
      </c>
      <c r="S28" s="117">
        <f>IFERROR('26'!S28/'27'!S64*100,"")</f>
        <v>0.55710306406685239</v>
      </c>
      <c r="T28" s="117">
        <f>IFERROR('26'!T28/'27'!T64*100,"")</f>
        <v>2.1108179419525066</v>
      </c>
      <c r="U28" s="89"/>
      <c r="V28" s="117">
        <f>IFERROR('26'!V28/'27'!V64*100,"")</f>
        <v>-1.5483870967741935</v>
      </c>
      <c r="W28" s="117">
        <f>IFERROR('26'!W28/'27'!W64*100,"")</f>
        <v>-0.77319587628865982</v>
      </c>
      <c r="X28" s="117">
        <f>IFERROR('26'!X28/'27'!X64*100,"")</f>
        <v>-2.3255813953488373</v>
      </c>
      <c r="Y28" s="89"/>
      <c r="Z28" s="117">
        <f>IFERROR('26'!Z28/'27'!Z64*100,"")</f>
        <v>0</v>
      </c>
      <c r="AA28" s="117">
        <f>IFERROR('26'!AA28/'27'!AA64*100,"")</f>
        <v>0</v>
      </c>
      <c r="AB28" s="117">
        <f>IFERROR('26'!AB28/'27'!AB64*100,"")</f>
        <v>0</v>
      </c>
    </row>
    <row r="29" spans="1:28" s="1" customFormat="1" x14ac:dyDescent="0.2">
      <c r="A29" s="19" t="s">
        <v>30</v>
      </c>
      <c r="B29" s="117">
        <f>IFERROR('26'!B29/'27'!B65*100,"")</f>
        <v>0.92592592592592582</v>
      </c>
      <c r="C29" s="117">
        <f>IFERROR('26'!C29/'27'!C65*100,"")</f>
        <v>1.6455696202531647</v>
      </c>
      <c r="D29" s="117">
        <f>IFERROR('26'!D29/'27'!D65*100,"")</f>
        <v>0.19329896907216496</v>
      </c>
      <c r="E29" s="89"/>
      <c r="F29" s="117">
        <f>IFERROR('26'!F29/'27'!F65*100,"")</f>
        <v>1.1379800853485065</v>
      </c>
      <c r="G29" s="117">
        <f>IFERROR('26'!G29/'27'!G65*100,"")</f>
        <v>1.3550135501355014</v>
      </c>
      <c r="H29" s="117">
        <f>IFERROR('26'!H29/'27'!H65*100,"")</f>
        <v>0.89820359281437123</v>
      </c>
      <c r="I29" s="89"/>
      <c r="J29" s="117">
        <f>IFERROR('26'!J29/'27'!J65*100,"")</f>
        <v>1.2820512820512819</v>
      </c>
      <c r="K29" s="117">
        <f>IFERROR('26'!K29/'27'!K65*100,"")</f>
        <v>1.400560224089636</v>
      </c>
      <c r="L29" s="117">
        <f>IFERROR('26'!L29/'27'!L65*100,"")</f>
        <v>1.1594202898550725</v>
      </c>
      <c r="M29" s="89"/>
      <c r="N29" s="117">
        <f>IFERROR('26'!N29/'27'!N65*100,"")</f>
        <v>1.6129032258064515</v>
      </c>
      <c r="O29" s="117">
        <f>IFERROR('26'!O29/'27'!O65*100,"")</f>
        <v>2.8938906752411575</v>
      </c>
      <c r="P29" s="117">
        <f>IFERROR('26'!P29/'27'!P65*100,"")</f>
        <v>0.3236245954692557</v>
      </c>
      <c r="Q29" s="89"/>
      <c r="R29" s="117">
        <f>IFERROR('26'!R29/'27'!R65*100,"")</f>
        <v>2.9824561403508771</v>
      </c>
      <c r="S29" s="117">
        <f>IFERROR('26'!S29/'27'!S65*100,"")</f>
        <v>3.5971223021582732</v>
      </c>
      <c r="T29" s="117">
        <f>IFERROR('26'!T29/'27'!T65*100,"")</f>
        <v>2.3972602739726026</v>
      </c>
      <c r="U29" s="89"/>
      <c r="V29" s="117">
        <f>IFERROR('26'!V29/'27'!V65*100,"")</f>
        <v>-2.7932960893854748</v>
      </c>
      <c r="W29" s="117">
        <f>IFERROR('26'!W29/'27'!W65*100,"")</f>
        <v>-1.1320754716981132</v>
      </c>
      <c r="X29" s="117">
        <f>IFERROR('26'!X29/'27'!X65*100,"")</f>
        <v>-4.4117647058823533</v>
      </c>
      <c r="Y29" s="89"/>
      <c r="Z29" s="117" t="str">
        <f>IFERROR('26'!Z29/'27'!Z65*100,"")</f>
        <v/>
      </c>
      <c r="AA29" s="117" t="str">
        <f>IFERROR('26'!AA29/'27'!AA65*100,"")</f>
        <v/>
      </c>
      <c r="AB29" s="117" t="str">
        <f>IFERROR('26'!AB29/'27'!AB65*100,"")</f>
        <v/>
      </c>
    </row>
    <row r="30" spans="1:28" s="1" customFormat="1" x14ac:dyDescent="0.2">
      <c r="A30" s="19" t="s">
        <v>31</v>
      </c>
      <c r="B30" s="117">
        <f>IFERROR('26'!B30/'27'!B66*100,"")</f>
        <v>1.0074626865671641</v>
      </c>
      <c r="C30" s="117">
        <f>IFERROR('26'!C30/'27'!C66*100,"")</f>
        <v>1.3582342954159592</v>
      </c>
      <c r="D30" s="117">
        <f>IFERROR('26'!D30/'27'!D66*100,"")</f>
        <v>0.63824355374010722</v>
      </c>
      <c r="E30" s="89"/>
      <c r="F30" s="117">
        <f>IFERROR('26'!F30/'27'!F66*100,"")</f>
        <v>-0.39908779931584948</v>
      </c>
      <c r="G30" s="117">
        <f>IFERROR('26'!G30/'27'!G66*100,"")</f>
        <v>-1.1286681715575622</v>
      </c>
      <c r="H30" s="117">
        <f>IFERROR('26'!H30/'27'!H66*100,"")</f>
        <v>0.34562211981566821</v>
      </c>
      <c r="I30" s="89"/>
      <c r="J30" s="117">
        <f>IFERROR('26'!J30/'27'!J66*100,"")</f>
        <v>2.2873900293255129</v>
      </c>
      <c r="K30" s="117">
        <f>IFERROR('26'!K30/'27'!K66*100,"")</f>
        <v>2.7563395810363835</v>
      </c>
      <c r="L30" s="117">
        <f>IFERROR('26'!L30/'27'!L66*100,"")</f>
        <v>1.7543859649122806</v>
      </c>
      <c r="M30" s="89"/>
      <c r="N30" s="117">
        <f>IFERROR('26'!N30/'27'!N66*100,"")</f>
        <v>1.556420233463035</v>
      </c>
      <c r="O30" s="117">
        <f>IFERROR('26'!O30/'27'!O66*100,"")</f>
        <v>2.2584692597239648</v>
      </c>
      <c r="P30" s="117">
        <f>IFERROR('26'!P30/'27'!P66*100,"")</f>
        <v>0.80536912751677858</v>
      </c>
      <c r="Q30" s="89"/>
      <c r="R30" s="117">
        <f>IFERROR('26'!R30/'27'!R66*100,"")</f>
        <v>1.0738255033557047</v>
      </c>
      <c r="S30" s="117">
        <f>IFERROR('26'!S30/'27'!S66*100,"")</f>
        <v>2.5572005383580079</v>
      </c>
      <c r="T30" s="117">
        <f>IFERROR('26'!T30/'27'!T66*100,"")</f>
        <v>-0.40160642570281119</v>
      </c>
      <c r="U30" s="89"/>
      <c r="V30" s="117">
        <f>IFERROR('26'!V30/'27'!V66*100,"")</f>
        <v>0.45513654096228867</v>
      </c>
      <c r="W30" s="117">
        <f>IFERROR('26'!W30/'27'!W66*100,"")</f>
        <v>0.38167938931297707</v>
      </c>
      <c r="X30" s="117">
        <f>IFERROR('26'!X30/'27'!X66*100,"")</f>
        <v>0.53191489361702127</v>
      </c>
      <c r="Y30" s="89"/>
      <c r="Z30" s="117">
        <f>IFERROR('26'!Z30/'27'!Z66*100,"")</f>
        <v>18.181818181818183</v>
      </c>
      <c r="AA30" s="117">
        <f>IFERROR('26'!AA30/'27'!AA66*100,"")</f>
        <v>25</v>
      </c>
      <c r="AB30" s="117">
        <f>IFERROR('26'!AB30/'27'!AB66*100,"")</f>
        <v>14.285714285714285</v>
      </c>
    </row>
    <row r="31" spans="1:28" s="1" customFormat="1" x14ac:dyDescent="0.2">
      <c r="A31" s="19" t="s">
        <v>32</v>
      </c>
      <c r="B31" s="117">
        <f>IFERROR('26'!B31/'27'!B67*100,"")</f>
        <v>0</v>
      </c>
      <c r="C31" s="117">
        <f>IFERROR('26'!C31/'27'!C67*100,"")</f>
        <v>-0.11078286558345643</v>
      </c>
      <c r="D31" s="117">
        <f>IFERROR('26'!D31/'27'!D67*100,"")</f>
        <v>0.10725777618877369</v>
      </c>
      <c r="E31" s="89"/>
      <c r="F31" s="117">
        <f>IFERROR('26'!F31/'27'!F67*100,"")</f>
        <v>-0.7544006705783739</v>
      </c>
      <c r="G31" s="117">
        <f>IFERROR('26'!G31/'27'!G67*100,"")</f>
        <v>-0.50420168067226889</v>
      </c>
      <c r="H31" s="117">
        <f>IFERROR('26'!H31/'27'!H67*100,"")</f>
        <v>-1.0033444816053512</v>
      </c>
      <c r="I31" s="89"/>
      <c r="J31" s="117">
        <f>IFERROR('26'!J31/'27'!J67*100,"")</f>
        <v>1.0638297872340425</v>
      </c>
      <c r="K31" s="117">
        <f>IFERROR('26'!K31/'27'!K67*100,"")</f>
        <v>0.52264808362369342</v>
      </c>
      <c r="L31" s="117">
        <f>IFERROR('26'!L31/'27'!L67*100,"")</f>
        <v>1.6245487364620936</v>
      </c>
      <c r="M31" s="89"/>
      <c r="N31" s="117">
        <f>IFERROR('26'!N31/'27'!N67*100,"")</f>
        <v>1.1648745519713262</v>
      </c>
      <c r="O31" s="117">
        <f>IFERROR('26'!O31/'27'!O67*100,"")</f>
        <v>1.3565891472868217</v>
      </c>
      <c r="P31" s="117">
        <f>IFERROR('26'!P31/'27'!P67*100,"")</f>
        <v>1</v>
      </c>
      <c r="Q31" s="89"/>
      <c r="R31" s="117">
        <f>IFERROR('26'!R31/'27'!R67*100,"")</f>
        <v>0.76628352490421447</v>
      </c>
      <c r="S31" s="117">
        <f>IFERROR('26'!S31/'27'!S67*100,"")</f>
        <v>1.1450381679389312</v>
      </c>
      <c r="T31" s="117">
        <f>IFERROR('26'!T31/'27'!T67*100,"")</f>
        <v>0.38461538461538464</v>
      </c>
      <c r="U31" s="89"/>
      <c r="V31" s="117">
        <f>IFERROR('26'!V31/'27'!V67*100,"")</f>
        <v>-2.34375</v>
      </c>
      <c r="W31" s="117">
        <f>IFERROR('26'!W31/'27'!W67*100,"")</f>
        <v>-3.2064128256513023</v>
      </c>
      <c r="X31" s="117">
        <f>IFERROR('26'!X31/'27'!X67*100,"")</f>
        <v>-1.5238095238095237</v>
      </c>
      <c r="Y31" s="89"/>
      <c r="Z31" s="117" t="str">
        <f>IFERROR('26'!Z31/'27'!Z67*100,"")</f>
        <v/>
      </c>
      <c r="AA31" s="117" t="str">
        <f>IFERROR('26'!AA31/'27'!AA67*100,"")</f>
        <v/>
      </c>
      <c r="AB31" s="117" t="str">
        <f>IFERROR('26'!AB31/'27'!AB67*100,"")</f>
        <v/>
      </c>
    </row>
    <row r="32" spans="1:28" s="1" customFormat="1" x14ac:dyDescent="0.2">
      <c r="A32" s="19" t="s">
        <v>54</v>
      </c>
      <c r="B32" s="117">
        <f>IFERROR('26'!B32/'27'!B68*100,"")</f>
        <v>0.85836909871244638</v>
      </c>
      <c r="C32" s="117">
        <f>IFERROR('26'!C32/'27'!C68*100,"")</f>
        <v>1.5280135823429541</v>
      </c>
      <c r="D32" s="117">
        <f>IFERROR('26'!D32/'27'!D68*100,"")</f>
        <v>0.1736111111111111</v>
      </c>
      <c r="E32" s="89"/>
      <c r="F32" s="117">
        <f>IFERROR('26'!F32/'27'!F68*100,"")</f>
        <v>-2.5</v>
      </c>
      <c r="G32" s="117">
        <f>IFERROR('26'!G32/'27'!G68*100,"")</f>
        <v>-4.8780487804878048</v>
      </c>
      <c r="H32" s="117">
        <f>IFERROR('26'!H32/'27'!H68*100,"")</f>
        <v>0</v>
      </c>
      <c r="I32" s="89"/>
      <c r="J32" s="117">
        <f>IFERROR('26'!J32/'27'!J68*100,"")</f>
        <v>0.77220077220077221</v>
      </c>
      <c r="K32" s="117">
        <f>IFERROR('26'!K32/'27'!K68*100,"")</f>
        <v>-0.73529411764705876</v>
      </c>
      <c r="L32" s="117">
        <f>IFERROR('26'!L32/'27'!L68*100,"")</f>
        <v>2.4390243902439024</v>
      </c>
      <c r="M32" s="89"/>
      <c r="N32" s="117">
        <f>IFERROR('26'!N32/'27'!N68*100,"")</f>
        <v>1.3100436681222707</v>
      </c>
      <c r="O32" s="117">
        <f>IFERROR('26'!O32/'27'!O68*100,"")</f>
        <v>2.5862068965517242</v>
      </c>
      <c r="P32" s="117">
        <f>IFERROR('26'!P32/'27'!P68*100,"")</f>
        <v>0</v>
      </c>
      <c r="Q32" s="89"/>
      <c r="R32" s="117">
        <f>IFERROR('26'!R32/'27'!R68*100,"")</f>
        <v>3.6529680365296802</v>
      </c>
      <c r="S32" s="117">
        <f>IFERROR('26'!S32/'27'!S68*100,"")</f>
        <v>7.9646017699115044</v>
      </c>
      <c r="T32" s="117">
        <f>IFERROR('26'!T32/'27'!T68*100,"")</f>
        <v>-0.94339622641509435</v>
      </c>
      <c r="U32" s="89"/>
      <c r="V32" s="117">
        <f>IFERROR('26'!V32/'27'!V68*100,"")</f>
        <v>1.3761467889908259</v>
      </c>
      <c r="W32" s="117">
        <f>IFERROR('26'!W32/'27'!W68*100,"")</f>
        <v>3.9603960396039604</v>
      </c>
      <c r="X32" s="117">
        <f>IFERROR('26'!X32/'27'!X68*100,"")</f>
        <v>-0.85470085470085477</v>
      </c>
      <c r="Y32" s="89"/>
      <c r="Z32" s="117" t="str">
        <f>IFERROR('26'!Z32/'27'!Z68*100,"")</f>
        <v/>
      </c>
      <c r="AA32" s="117" t="str">
        <f>IFERROR('26'!AA32/'27'!AA68*100,"")</f>
        <v/>
      </c>
      <c r="AB32" s="117" t="str">
        <f>IFERROR('26'!AB32/'27'!AB68*100,"")</f>
        <v/>
      </c>
    </row>
    <row r="33" spans="1:29" s="1" customFormat="1" x14ac:dyDescent="0.2">
      <c r="A33" s="19" t="s">
        <v>43</v>
      </c>
      <c r="B33" s="117">
        <f>IFERROR('26'!B33/'27'!B69*100,"")</f>
        <v>0.29768233042738679</v>
      </c>
      <c r="C33" s="117">
        <f>IFERROR('26'!C33/'27'!C69*100,"")</f>
        <v>0.88421052631578945</v>
      </c>
      <c r="D33" s="117">
        <f>IFERROR('26'!D33/'27'!D69*100,"")</f>
        <v>-0.30068728522336774</v>
      </c>
      <c r="E33" s="89"/>
      <c r="F33" s="117">
        <f>IFERROR('26'!F33/'27'!F69*100,"")</f>
        <v>-1.520912547528517</v>
      </c>
      <c r="G33" s="117">
        <f>IFERROR('26'!G33/'27'!G69*100,"")</f>
        <v>-0.18621973929236499</v>
      </c>
      <c r="H33" s="117">
        <f>IFERROR('26'!H33/'27'!H69*100,"")</f>
        <v>-2.912621359223301</v>
      </c>
      <c r="I33" s="89"/>
      <c r="J33" s="117">
        <f>IFERROR('26'!J33/'27'!J69*100,"")</f>
        <v>0.97370983446932824</v>
      </c>
      <c r="K33" s="117">
        <f>IFERROR('26'!K33/'27'!K69*100,"")</f>
        <v>2.0295202952029521</v>
      </c>
      <c r="L33" s="117">
        <f>IFERROR('26'!L33/'27'!L69*100,"")</f>
        <v>-0.2061855670103093</v>
      </c>
      <c r="M33" s="89"/>
      <c r="N33" s="117">
        <f>IFERROR('26'!N33/'27'!N69*100,"")</f>
        <v>-0.63829787234042545</v>
      </c>
      <c r="O33" s="117">
        <f>IFERROR('26'!O33/'27'!O69*100,"")</f>
        <v>-0.82815734989648038</v>
      </c>
      <c r="P33" s="117">
        <f>IFERROR('26'!P33/'27'!P69*100,"")</f>
        <v>-0.43763676148796499</v>
      </c>
      <c r="Q33" s="89"/>
      <c r="R33" s="117">
        <f>IFERROR('26'!R33/'27'!R69*100,"")</f>
        <v>2.6402640264026402</v>
      </c>
      <c r="S33" s="117">
        <f>IFERROR('26'!S33/'27'!S69*100,"")</f>
        <v>2.6845637583892619</v>
      </c>
      <c r="T33" s="117">
        <f>IFERROR('26'!T33/'27'!T69*100,"")</f>
        <v>2.5974025974025974</v>
      </c>
      <c r="U33" s="89"/>
      <c r="V33" s="117">
        <f>IFERROR('26'!V33/'27'!V69*100,"")</f>
        <v>0.26281208935611039</v>
      </c>
      <c r="W33" s="117">
        <f>IFERROR('26'!W33/'27'!W69*100,"")</f>
        <v>0.82872928176795579</v>
      </c>
      <c r="X33" s="117">
        <f>IFERROR('26'!X33/'27'!X69*100,"")</f>
        <v>-0.25062656641604009</v>
      </c>
      <c r="Y33" s="89"/>
      <c r="Z33" s="117">
        <f>IFERROR('26'!Z33/'27'!Z69*100,"")</f>
        <v>0</v>
      </c>
      <c r="AA33" s="117">
        <f>IFERROR('26'!AA33/'27'!AA69*100,"")</f>
        <v>0</v>
      </c>
      <c r="AB33" s="117">
        <f>IFERROR('26'!AB33/'27'!AB69*100,"")</f>
        <v>0</v>
      </c>
    </row>
    <row r="34" spans="1:29" s="1" customFormat="1" x14ac:dyDescent="0.2">
      <c r="A34" s="19" t="s">
        <v>44</v>
      </c>
      <c r="B34" s="117">
        <f>IFERROR('26'!B34/'27'!B70*100,"")</f>
        <v>-0.50314465408805031</v>
      </c>
      <c r="C34" s="117">
        <f>IFERROR('26'!C34/'27'!C70*100,"")</f>
        <v>0.46948356807511737</v>
      </c>
      <c r="D34" s="117">
        <f>IFERROR('26'!D34/'27'!D70*100,"")</f>
        <v>-1.6260162601626018</v>
      </c>
      <c r="E34" s="89"/>
      <c r="F34" s="117">
        <f>IFERROR('26'!F34/'27'!F70*100,"")</f>
        <v>-0.53191489361702127</v>
      </c>
      <c r="G34" s="117">
        <f>IFERROR('26'!G34/'27'!G70*100,"")</f>
        <v>0</v>
      </c>
      <c r="H34" s="117">
        <f>IFERROR('26'!H34/'27'!H70*100,"")</f>
        <v>-1.2048192771084338</v>
      </c>
      <c r="I34" s="89"/>
      <c r="J34" s="117">
        <f>IFERROR('26'!J34/'27'!J70*100,"")</f>
        <v>0</v>
      </c>
      <c r="K34" s="117">
        <f>IFERROR('26'!K34/'27'!K70*100,"")</f>
        <v>2.1276595744680851</v>
      </c>
      <c r="L34" s="117">
        <f>IFERROR('26'!L34/'27'!L70*100,"")</f>
        <v>-2.7397260273972601</v>
      </c>
      <c r="M34" s="89"/>
      <c r="N34" s="117">
        <f>IFERROR('26'!N34/'27'!N70*100,"")</f>
        <v>-0.72463768115942029</v>
      </c>
      <c r="O34" s="117">
        <f>IFERROR('26'!O34/'27'!O70*100,"")</f>
        <v>-1.3157894736842104</v>
      </c>
      <c r="P34" s="117">
        <f>IFERROR('26'!P34/'27'!P70*100,"")</f>
        <v>0</v>
      </c>
      <c r="Q34" s="89"/>
      <c r="R34" s="117">
        <f>IFERROR('26'!R34/'27'!R70*100,"")</f>
        <v>0.65359477124183007</v>
      </c>
      <c r="S34" s="117">
        <f>IFERROR('26'!S34/'27'!S70*100,"")</f>
        <v>4.9382716049382713</v>
      </c>
      <c r="T34" s="117">
        <f>IFERROR('26'!T34/'27'!T70*100,"")</f>
        <v>-4.1666666666666661</v>
      </c>
      <c r="U34" s="89"/>
      <c r="V34" s="117">
        <f>IFERROR('26'!V34/'27'!V70*100,"")</f>
        <v>-2.0134228187919461</v>
      </c>
      <c r="W34" s="117">
        <f>IFERROR('26'!W34/'27'!W70*100,"")</f>
        <v>-4.2857142857142856</v>
      </c>
      <c r="X34" s="117">
        <f>IFERROR('26'!X34/'27'!X70*100,"")</f>
        <v>0</v>
      </c>
      <c r="Y34" s="89"/>
      <c r="Z34" s="117" t="str">
        <f>IFERROR('26'!Z34/'27'!Z70*100,"")</f>
        <v/>
      </c>
      <c r="AA34" s="117" t="str">
        <f>IFERROR('26'!AA34/'27'!AA70*100,"")</f>
        <v/>
      </c>
      <c r="AB34" s="117" t="str">
        <f>IFERROR('26'!AB34/'27'!AB70*100,"")</f>
        <v/>
      </c>
    </row>
    <row r="35" spans="1:29" s="1" customFormat="1" x14ac:dyDescent="0.2">
      <c r="A35" s="19" t="s">
        <v>45</v>
      </c>
      <c r="B35" s="117">
        <f>IFERROR('26'!B35/'27'!B71*100,"")</f>
        <v>-0.80544635151980049</v>
      </c>
      <c r="C35" s="117">
        <f>IFERROR('26'!C35/'27'!C71*100,"")</f>
        <v>-0.54830780865948192</v>
      </c>
      <c r="D35" s="117">
        <f>IFERROR('26'!D35/'27'!D71*100,"")</f>
        <v>-1.0700389105058365</v>
      </c>
      <c r="E35" s="89"/>
      <c r="F35" s="117">
        <f>IFERROR('26'!F35/'27'!F71*100,"")</f>
        <v>-0.24630541871921183</v>
      </c>
      <c r="G35" s="117">
        <f>IFERROR('26'!G35/'27'!G71*100,"")</f>
        <v>-0.39556962025316456</v>
      </c>
      <c r="H35" s="117">
        <f>IFERROR('26'!H35/'27'!H71*100,"")</f>
        <v>-8.5324232081911269E-2</v>
      </c>
      <c r="I35" s="89"/>
      <c r="J35" s="117">
        <f>IFERROR('26'!J35/'27'!J71*100,"")</f>
        <v>-0.30316154179298399</v>
      </c>
      <c r="K35" s="117">
        <f>IFERROR('26'!K35/'27'!K71*100,"")</f>
        <v>0</v>
      </c>
      <c r="L35" s="117">
        <f>IFERROR('26'!L35/'27'!L71*100,"")</f>
        <v>-0.61946902654867253</v>
      </c>
      <c r="M35" s="89"/>
      <c r="N35" s="117">
        <f>IFERROR('26'!N35/'27'!N71*100,"")</f>
        <v>-0.59026069847515983</v>
      </c>
      <c r="O35" s="117">
        <f>IFERROR('26'!O35/'27'!O71*100,"")</f>
        <v>-0.86042065009560231</v>
      </c>
      <c r="P35" s="117">
        <f>IFERROR('26'!P35/'27'!P71*100,"")</f>
        <v>-0.303951367781155</v>
      </c>
      <c r="Q35" s="89"/>
      <c r="R35" s="117">
        <f>IFERROR('26'!R35/'27'!R71*100,"")</f>
        <v>0.48076923076923078</v>
      </c>
      <c r="S35" s="117">
        <f>IFERROR('26'!S35/'27'!S71*100,"")</f>
        <v>0.97613882863340562</v>
      </c>
      <c r="T35" s="117">
        <f>IFERROR('26'!T35/'27'!T71*100,"")</f>
        <v>0</v>
      </c>
      <c r="U35" s="89"/>
      <c r="V35" s="117">
        <f>IFERROR('26'!V35/'27'!V71*100,"")</f>
        <v>-3.5067873303167421</v>
      </c>
      <c r="W35" s="117">
        <f>IFERROR('26'!W35/'27'!W71*100,"")</f>
        <v>-2.525832376578645</v>
      </c>
      <c r="X35" s="117">
        <f>IFERROR('26'!X35/'27'!X71*100,"")</f>
        <v>-4.4593088071348941</v>
      </c>
      <c r="Y35" s="89"/>
      <c r="Z35" s="117">
        <f>IFERROR('26'!Z35/'27'!Z71*100,"")</f>
        <v>-54.54545454545454</v>
      </c>
      <c r="AA35" s="117">
        <f>IFERROR('26'!AA35/'27'!AA71*100,"")</f>
        <v>-28.571428571428569</v>
      </c>
      <c r="AB35" s="117">
        <f>IFERROR('26'!AB35/'27'!AB71*100,"")</f>
        <v>-100</v>
      </c>
    </row>
    <row r="36" spans="1:29" s="1" customFormat="1" x14ac:dyDescent="0.2">
      <c r="A36" s="19" t="s">
        <v>46</v>
      </c>
      <c r="B36" s="117">
        <f>IFERROR('26'!B36/'27'!B72*100,"")</f>
        <v>0.88105726872246704</v>
      </c>
      <c r="C36" s="117">
        <f>IFERROR('26'!C36/'27'!C72*100,"")</f>
        <v>1.4354066985645932</v>
      </c>
      <c r="D36" s="117">
        <f>IFERROR('26'!D36/'27'!D72*100,"")</f>
        <v>0.32180209171359614</v>
      </c>
      <c r="E36" s="89"/>
      <c r="F36" s="117">
        <f>IFERROR('26'!F36/'27'!F72*100,"")</f>
        <v>-8.4745762711864403E-2</v>
      </c>
      <c r="G36" s="117">
        <f>IFERROR('26'!G36/'27'!G72*100,"")</f>
        <v>0.32653061224489799</v>
      </c>
      <c r="H36" s="117">
        <f>IFERROR('26'!H36/'27'!H72*100,"")</f>
        <v>-0.52863436123348018</v>
      </c>
      <c r="I36" s="89"/>
      <c r="J36" s="117">
        <f>IFERROR('26'!J36/'27'!J72*100,"")</f>
        <v>1.8617021276595744</v>
      </c>
      <c r="K36" s="117">
        <f>IFERROR('26'!K36/'27'!K72*100,"")</f>
        <v>2.0979020979020979</v>
      </c>
      <c r="L36" s="117">
        <f>IFERROR('26'!L36/'27'!L72*100,"")</f>
        <v>1.6187050359712229</v>
      </c>
      <c r="M36" s="89"/>
      <c r="N36" s="117">
        <f>IFERROR('26'!N36/'27'!N72*100,"")</f>
        <v>0.85607276618512562</v>
      </c>
      <c r="O36" s="117">
        <f>IFERROR('26'!O36/'27'!O72*100,"")</f>
        <v>1.5069967707212055</v>
      </c>
      <c r="P36" s="117">
        <f>IFERROR('26'!P36/'27'!P72*100,"")</f>
        <v>0.21276595744680851</v>
      </c>
      <c r="Q36" s="89"/>
      <c r="R36" s="117">
        <f>IFERROR('26'!R36/'27'!R72*100,"")</f>
        <v>1.753393665158371</v>
      </c>
      <c r="S36" s="117">
        <f>IFERROR('26'!S36/'27'!S72*100,"")</f>
        <v>2.6589595375722546</v>
      </c>
      <c r="T36" s="117">
        <f>IFERROR('26'!T36/'27'!T72*100,"")</f>
        <v>0.88593576965669985</v>
      </c>
      <c r="U36" s="89"/>
      <c r="V36" s="117">
        <f>IFERROR('26'!V36/'27'!V72*100,"")</f>
        <v>0</v>
      </c>
      <c r="W36" s="117">
        <f>IFERROR('26'!W36/'27'!W72*100,"")</f>
        <v>0.7142857142857143</v>
      </c>
      <c r="X36" s="117">
        <f>IFERROR('26'!X36/'27'!X72*100,"")</f>
        <v>-0.68886337543053955</v>
      </c>
      <c r="Y36" s="89"/>
      <c r="Z36" s="117">
        <f>IFERROR('26'!Z36/'27'!Z72*100,"")</f>
        <v>4.1666666666666661</v>
      </c>
      <c r="AA36" s="117">
        <f>IFERROR('26'!AA36/'27'!AA72*100,"")</f>
        <v>7.6923076923076925</v>
      </c>
      <c r="AB36" s="117">
        <f>IFERROR('26'!AB36/'27'!AB72*100,"")</f>
        <v>0</v>
      </c>
    </row>
    <row r="37" spans="1:29" s="1" customFormat="1" ht="13.5" thickBot="1" x14ac:dyDescent="0.25">
      <c r="A37" s="19" t="s">
        <v>47</v>
      </c>
      <c r="B37" s="117">
        <f>IFERROR('26'!B37/'27'!B73*100,"")</f>
        <v>0.95359186268277174</v>
      </c>
      <c r="C37" s="117">
        <f>IFERROR('26'!C37/'27'!C73*100,"")</f>
        <v>0.50505050505050508</v>
      </c>
      <c r="D37" s="117">
        <f>IFERROR('26'!D37/'27'!D73*100,"")</f>
        <v>1.4084507042253522</v>
      </c>
      <c r="E37" s="89"/>
      <c r="F37" s="117">
        <f>IFERROR('26'!F37/'27'!F73*100,"")</f>
        <v>-1.6260162601626018</v>
      </c>
      <c r="G37" s="117">
        <f>IFERROR('26'!G37/'27'!G73*100,"")</f>
        <v>-2.9411764705882351</v>
      </c>
      <c r="H37" s="117">
        <f>IFERROR('26'!H37/'27'!H73*100,"")</f>
        <v>-0.50251256281407031</v>
      </c>
      <c r="I37" s="89"/>
      <c r="J37" s="117">
        <f>IFERROR('26'!J37/'27'!J73*100,"")</f>
        <v>-0.25510204081632654</v>
      </c>
      <c r="K37" s="117">
        <f>IFERROR('26'!K37/'27'!K73*100,"")</f>
        <v>-0.48543689320388345</v>
      </c>
      <c r="L37" s="117">
        <f>IFERROR('26'!L37/'27'!L73*100,"")</f>
        <v>0</v>
      </c>
      <c r="M37" s="89"/>
      <c r="N37" s="117">
        <f>IFERROR('26'!N37/'27'!N73*100,"")</f>
        <v>2.8753993610223643</v>
      </c>
      <c r="O37" s="117">
        <f>IFERROR('26'!O37/'27'!O73*100,"")</f>
        <v>3.8961038961038961</v>
      </c>
      <c r="P37" s="117">
        <f>IFERROR('26'!P37/'27'!P73*100,"")</f>
        <v>1.8867924528301887</v>
      </c>
      <c r="Q37" s="89"/>
      <c r="R37" s="117">
        <f>IFERROR('26'!R37/'27'!R73*100,"")</f>
        <v>2.7586206896551726</v>
      </c>
      <c r="S37" s="117">
        <f>IFERROR('26'!S37/'27'!S73*100,"")</f>
        <v>3.0120481927710845</v>
      </c>
      <c r="T37" s="117">
        <f>IFERROR('26'!T37/'27'!T73*100,"")</f>
        <v>2.4193548387096775</v>
      </c>
      <c r="U37" s="89"/>
      <c r="V37" s="117">
        <f>IFERROR('26'!V37/'27'!V73*100,"")</f>
        <v>2.3923444976076556</v>
      </c>
      <c r="W37" s="117">
        <f>IFERROR('26'!W37/'27'!W73*100,"")</f>
        <v>-1.0416666666666665</v>
      </c>
      <c r="X37" s="117">
        <f>IFERROR('26'!X37/'27'!X73*100,"")</f>
        <v>5.3097345132743365</v>
      </c>
      <c r="Y37" s="89"/>
      <c r="Z37" s="117" t="str">
        <f>IFERROR('26'!Z37/'27'!Z73*100,"")</f>
        <v/>
      </c>
      <c r="AA37" s="117" t="str">
        <f>IFERROR('26'!AA37/'27'!AA73*100,"")</f>
        <v/>
      </c>
      <c r="AB37" s="117" t="str">
        <f>IFERROR('26'!AB37/'27'!AB73*100,"")</f>
        <v/>
      </c>
    </row>
    <row r="38" spans="1:29" ht="15" customHeight="1" x14ac:dyDescent="0.2">
      <c r="A38" s="52" t="s">
        <v>154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  <row r="39" spans="1:29" ht="12" x14ac:dyDescent="0.2">
      <c r="A39" s="16" t="s">
        <v>242</v>
      </c>
    </row>
    <row r="42" spans="1:29" s="75" customFormat="1" ht="17.25" customHeight="1" x14ac:dyDescent="0.15">
      <c r="A42" s="176" t="s">
        <v>24</v>
      </c>
      <c r="B42" s="173" t="s">
        <v>0</v>
      </c>
      <c r="C42" s="173"/>
      <c r="D42" s="173"/>
      <c r="E42" s="124"/>
      <c r="F42" s="173" t="s">
        <v>118</v>
      </c>
      <c r="G42" s="173"/>
      <c r="H42" s="173"/>
      <c r="I42" s="124"/>
      <c r="J42" s="173" t="s">
        <v>119</v>
      </c>
      <c r="K42" s="173"/>
      <c r="L42" s="173"/>
      <c r="M42" s="124"/>
      <c r="N42" s="173" t="s">
        <v>120</v>
      </c>
      <c r="O42" s="173"/>
      <c r="P42" s="173"/>
      <c r="Q42" s="124"/>
      <c r="R42" s="173" t="s">
        <v>121</v>
      </c>
      <c r="S42" s="173"/>
      <c r="T42" s="173"/>
      <c r="U42" s="124"/>
      <c r="V42" s="173" t="s">
        <v>122</v>
      </c>
      <c r="W42" s="173"/>
      <c r="X42" s="173"/>
      <c r="Y42" s="124"/>
      <c r="Z42" s="173" t="s">
        <v>123</v>
      </c>
      <c r="AA42" s="173"/>
      <c r="AB42" s="173"/>
      <c r="AC42" s="35"/>
    </row>
    <row r="43" spans="1:29" s="75" customFormat="1" ht="27.75" customHeight="1" x14ac:dyDescent="0.15">
      <c r="A43" s="176"/>
      <c r="B43" s="125" t="s">
        <v>0</v>
      </c>
      <c r="C43" s="125" t="s">
        <v>9</v>
      </c>
      <c r="D43" s="125" t="s">
        <v>10</v>
      </c>
      <c r="E43" s="126"/>
      <c r="F43" s="125" t="s">
        <v>0</v>
      </c>
      <c r="G43" s="125" t="s">
        <v>9</v>
      </c>
      <c r="H43" s="125" t="s">
        <v>10</v>
      </c>
      <c r="I43" s="125"/>
      <c r="J43" s="125" t="s">
        <v>0</v>
      </c>
      <c r="K43" s="125" t="s">
        <v>9</v>
      </c>
      <c r="L43" s="125" t="s">
        <v>10</v>
      </c>
      <c r="M43" s="126"/>
      <c r="N43" s="125" t="s">
        <v>0</v>
      </c>
      <c r="O43" s="125" t="s">
        <v>9</v>
      </c>
      <c r="P43" s="125" t="s">
        <v>10</v>
      </c>
      <c r="Q43" s="126"/>
      <c r="R43" s="125" t="s">
        <v>0</v>
      </c>
      <c r="S43" s="125" t="s">
        <v>9</v>
      </c>
      <c r="T43" s="125" t="s">
        <v>10</v>
      </c>
      <c r="U43" s="126"/>
      <c r="V43" s="125" t="s">
        <v>0</v>
      </c>
      <c r="W43" s="125" t="s">
        <v>9</v>
      </c>
      <c r="X43" s="125" t="s">
        <v>10</v>
      </c>
      <c r="Y43" s="126"/>
      <c r="Z43" s="125" t="s">
        <v>0</v>
      </c>
      <c r="AA43" s="125" t="s">
        <v>9</v>
      </c>
      <c r="AB43" s="125" t="s">
        <v>10</v>
      </c>
      <c r="AC43" s="76"/>
    </row>
    <row r="44" spans="1:29" s="46" customFormat="1" x14ac:dyDescent="0.2">
      <c r="A44" s="51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1"/>
    </row>
    <row r="45" spans="1:29" s="94" customFormat="1" x14ac:dyDescent="0.2">
      <c r="A45" s="20" t="s">
        <v>0</v>
      </c>
      <c r="B45" s="96">
        <f>SUM(B47:B73)</f>
        <v>214033</v>
      </c>
      <c r="C45" s="96">
        <f>SUM(C47:C73)</f>
        <v>108371</v>
      </c>
      <c r="D45" s="96">
        <f>SUM(D47:D73)</f>
        <v>105662</v>
      </c>
      <c r="E45" s="96"/>
      <c r="F45" s="96">
        <f>SUM(F47:F73)</f>
        <v>48263</v>
      </c>
      <c r="G45" s="96">
        <f>SUM(G47:G73)</f>
        <v>24470</v>
      </c>
      <c r="H45" s="96">
        <f>SUM(H47:H73)</f>
        <v>23793</v>
      </c>
      <c r="I45" s="96"/>
      <c r="J45" s="96">
        <f>SUM(J47:J73)</f>
        <v>48087</v>
      </c>
      <c r="K45" s="96">
        <f>SUM(K47:K73)</f>
        <v>24792</v>
      </c>
      <c r="L45" s="96">
        <f>SUM(L47:L73)</f>
        <v>23295</v>
      </c>
      <c r="M45" s="96"/>
      <c r="N45" s="96">
        <f>SUM(N47:N73)</f>
        <v>43112</v>
      </c>
      <c r="O45" s="96">
        <f>SUM(O47:O73)</f>
        <v>21704</v>
      </c>
      <c r="P45" s="96">
        <f>SUM(P47:P73)</f>
        <v>21408</v>
      </c>
      <c r="Q45" s="96"/>
      <c r="R45" s="96">
        <f>SUM(R47:R73)</f>
        <v>37283</v>
      </c>
      <c r="S45" s="96">
        <f>SUM(S47:S73)</f>
        <v>18888</v>
      </c>
      <c r="T45" s="96">
        <f>SUM(T47:T73)</f>
        <v>18395</v>
      </c>
      <c r="U45" s="96"/>
      <c r="V45" s="96">
        <f>SUM(V47:V73)</f>
        <v>36746</v>
      </c>
      <c r="W45" s="96">
        <f>SUM(W47:W73)</f>
        <v>18298</v>
      </c>
      <c r="X45" s="96">
        <f>SUM(X47:X73)</f>
        <v>18448</v>
      </c>
      <c r="Y45" s="96"/>
      <c r="Z45" s="96">
        <f>SUM(Z47:Z73)</f>
        <v>542</v>
      </c>
      <c r="AA45" s="96">
        <f>SUM(AA47:AA73)</f>
        <v>219</v>
      </c>
      <c r="AB45" s="96">
        <f>SUM(AB47:AB73)</f>
        <v>323</v>
      </c>
      <c r="AC45" s="44"/>
    </row>
    <row r="46" spans="1:29" x14ac:dyDescent="0.2">
      <c r="A46" s="21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9" x14ac:dyDescent="0.2">
      <c r="A47" s="19" t="s">
        <v>27</v>
      </c>
      <c r="B47" s="89">
        <f>+F47+J47+N47+R47+V47+Z47</f>
        <v>12902</v>
      </c>
      <c r="C47" s="89">
        <f>+G47+K47+O47+S47+W47+AA47</f>
        <v>6579</v>
      </c>
      <c r="D47" s="89">
        <f>+B47-C47</f>
        <v>6323</v>
      </c>
      <c r="E47" s="90"/>
      <c r="F47" s="90">
        <v>2999</v>
      </c>
      <c r="G47" s="90">
        <v>1517</v>
      </c>
      <c r="H47" s="90">
        <f>+F47-G47</f>
        <v>1482</v>
      </c>
      <c r="I47" s="90"/>
      <c r="J47" s="90">
        <v>2980</v>
      </c>
      <c r="K47" s="90">
        <v>1519</v>
      </c>
      <c r="L47" s="90">
        <f>+J47-K47</f>
        <v>1461</v>
      </c>
      <c r="M47" s="90"/>
      <c r="N47" s="90">
        <v>2493</v>
      </c>
      <c r="O47" s="90">
        <v>1243</v>
      </c>
      <c r="P47" s="90">
        <f>+N47-O47</f>
        <v>1250</v>
      </c>
      <c r="Q47" s="90"/>
      <c r="R47" s="90">
        <v>2181</v>
      </c>
      <c r="S47" s="90">
        <v>1158</v>
      </c>
      <c r="T47" s="90">
        <f>+R47-S47</f>
        <v>1023</v>
      </c>
      <c r="U47" s="90"/>
      <c r="V47" s="90">
        <v>2239</v>
      </c>
      <c r="W47" s="90">
        <v>1132</v>
      </c>
      <c r="X47" s="90">
        <f>+V47-W47</f>
        <v>1107</v>
      </c>
      <c r="Y47" s="90"/>
      <c r="Z47" s="90">
        <v>10</v>
      </c>
      <c r="AA47" s="90">
        <v>10</v>
      </c>
      <c r="AB47" s="90">
        <f>+Z47-AA47</f>
        <v>0</v>
      </c>
    </row>
    <row r="48" spans="1:29" x14ac:dyDescent="0.2">
      <c r="A48" s="19" t="s">
        <v>33</v>
      </c>
      <c r="B48" s="89">
        <f t="shared" ref="B48:C73" si="0">+F48+J48+N48+R48+V48+Z48</f>
        <v>13458</v>
      </c>
      <c r="C48" s="89">
        <f t="shared" si="0"/>
        <v>6972</v>
      </c>
      <c r="D48" s="89">
        <f t="shared" ref="D48:D73" si="1">+B48-C48</f>
        <v>6486</v>
      </c>
      <c r="E48" s="90"/>
      <c r="F48" s="90">
        <v>3077</v>
      </c>
      <c r="G48" s="90">
        <v>1594</v>
      </c>
      <c r="H48" s="90">
        <f t="shared" ref="H48:H73" si="2">+F48-G48</f>
        <v>1483</v>
      </c>
      <c r="I48" s="90"/>
      <c r="J48" s="90">
        <v>3099</v>
      </c>
      <c r="K48" s="90">
        <v>1629</v>
      </c>
      <c r="L48" s="90">
        <f t="shared" ref="L48:L73" si="3">+J48-K48</f>
        <v>1470</v>
      </c>
      <c r="M48" s="90"/>
      <c r="N48" s="90">
        <v>2696</v>
      </c>
      <c r="O48" s="90">
        <v>1390</v>
      </c>
      <c r="P48" s="90">
        <f t="shared" ref="P48:P73" si="4">+N48-O48</f>
        <v>1306</v>
      </c>
      <c r="Q48" s="90"/>
      <c r="R48" s="90">
        <v>2200</v>
      </c>
      <c r="S48" s="90">
        <v>1138</v>
      </c>
      <c r="T48" s="90">
        <f t="shared" ref="T48:T73" si="5">+R48-S48</f>
        <v>1062</v>
      </c>
      <c r="U48" s="90"/>
      <c r="V48" s="90">
        <v>2366</v>
      </c>
      <c r="W48" s="90">
        <v>1215</v>
      </c>
      <c r="X48" s="90">
        <f t="shared" ref="X48:X73" si="6">+V48-W48</f>
        <v>1151</v>
      </c>
      <c r="Y48" s="90"/>
      <c r="Z48" s="90">
        <v>20</v>
      </c>
      <c r="AA48" s="90">
        <v>6</v>
      </c>
      <c r="AB48" s="90">
        <f t="shared" ref="AB48:AB73" si="7">+Z48-AA48</f>
        <v>14</v>
      </c>
    </row>
    <row r="49" spans="1:28" x14ac:dyDescent="0.2">
      <c r="A49" s="19" t="s">
        <v>19</v>
      </c>
      <c r="B49" s="89">
        <f t="shared" si="0"/>
        <v>12421</v>
      </c>
      <c r="C49" s="89">
        <f t="shared" si="0"/>
        <v>6320</v>
      </c>
      <c r="D49" s="89">
        <f t="shared" si="1"/>
        <v>6101</v>
      </c>
      <c r="E49" s="90"/>
      <c r="F49" s="90">
        <v>3053</v>
      </c>
      <c r="G49" s="90">
        <v>1585</v>
      </c>
      <c r="H49" s="90">
        <f t="shared" si="2"/>
        <v>1468</v>
      </c>
      <c r="I49" s="90"/>
      <c r="J49" s="90">
        <v>2909</v>
      </c>
      <c r="K49" s="90">
        <v>1502</v>
      </c>
      <c r="L49" s="90">
        <f t="shared" si="3"/>
        <v>1407</v>
      </c>
      <c r="M49" s="90"/>
      <c r="N49" s="90">
        <v>2660</v>
      </c>
      <c r="O49" s="90">
        <v>1311</v>
      </c>
      <c r="P49" s="90">
        <f t="shared" si="4"/>
        <v>1349</v>
      </c>
      <c r="Q49" s="90"/>
      <c r="R49" s="90">
        <v>1906</v>
      </c>
      <c r="S49" s="90">
        <v>973</v>
      </c>
      <c r="T49" s="90">
        <f t="shared" si="5"/>
        <v>933</v>
      </c>
      <c r="U49" s="90"/>
      <c r="V49" s="90">
        <v>1868</v>
      </c>
      <c r="W49" s="90">
        <v>943</v>
      </c>
      <c r="X49" s="90">
        <f t="shared" si="6"/>
        <v>925</v>
      </c>
      <c r="Y49" s="90"/>
      <c r="Z49" s="90">
        <v>25</v>
      </c>
      <c r="AA49" s="90">
        <v>6</v>
      </c>
      <c r="AB49" s="90">
        <f t="shared" si="7"/>
        <v>19</v>
      </c>
    </row>
    <row r="50" spans="1:28" x14ac:dyDescent="0.2">
      <c r="A50" s="19" t="s">
        <v>34</v>
      </c>
      <c r="B50" s="89">
        <f t="shared" si="0"/>
        <v>12019</v>
      </c>
      <c r="C50" s="89">
        <f t="shared" si="0"/>
        <v>6273</v>
      </c>
      <c r="D50" s="89">
        <f t="shared" si="1"/>
        <v>5746</v>
      </c>
      <c r="E50" s="90"/>
      <c r="F50" s="90">
        <v>2773</v>
      </c>
      <c r="G50" s="90">
        <v>1471</v>
      </c>
      <c r="H50" s="90">
        <f t="shared" si="2"/>
        <v>1302</v>
      </c>
      <c r="I50" s="90"/>
      <c r="J50" s="90">
        <v>2950</v>
      </c>
      <c r="K50" s="90">
        <v>1524</v>
      </c>
      <c r="L50" s="90">
        <f t="shared" si="3"/>
        <v>1426</v>
      </c>
      <c r="M50" s="90"/>
      <c r="N50" s="90">
        <v>2492</v>
      </c>
      <c r="O50" s="90">
        <v>1298</v>
      </c>
      <c r="P50" s="90">
        <f t="shared" si="4"/>
        <v>1194</v>
      </c>
      <c r="Q50" s="90"/>
      <c r="R50" s="90">
        <v>1964</v>
      </c>
      <c r="S50" s="90">
        <v>1024</v>
      </c>
      <c r="T50" s="90">
        <f t="shared" si="5"/>
        <v>940</v>
      </c>
      <c r="U50" s="90"/>
      <c r="V50" s="90">
        <v>1840</v>
      </c>
      <c r="W50" s="90">
        <v>956</v>
      </c>
      <c r="X50" s="90">
        <f t="shared" si="6"/>
        <v>884</v>
      </c>
      <c r="Y50" s="90"/>
      <c r="Z50" s="90">
        <v>0</v>
      </c>
      <c r="AA50" s="90">
        <v>0</v>
      </c>
      <c r="AB50" s="90">
        <f t="shared" si="7"/>
        <v>0</v>
      </c>
    </row>
    <row r="51" spans="1:28" x14ac:dyDescent="0.2">
      <c r="A51" s="19" t="s">
        <v>35</v>
      </c>
      <c r="B51" s="89">
        <f t="shared" si="0"/>
        <v>2911</v>
      </c>
      <c r="C51" s="89">
        <f t="shared" si="0"/>
        <v>1503</v>
      </c>
      <c r="D51" s="89">
        <f t="shared" si="1"/>
        <v>1408</v>
      </c>
      <c r="E51" s="91"/>
      <c r="F51" s="91">
        <v>629</v>
      </c>
      <c r="G51" s="91">
        <v>326</v>
      </c>
      <c r="H51" s="90">
        <f t="shared" si="2"/>
        <v>303</v>
      </c>
      <c r="I51" s="91"/>
      <c r="J51" s="90">
        <v>597</v>
      </c>
      <c r="K51" s="90">
        <v>318</v>
      </c>
      <c r="L51" s="90">
        <f t="shared" si="3"/>
        <v>279</v>
      </c>
      <c r="M51" s="90"/>
      <c r="N51" s="90">
        <v>614</v>
      </c>
      <c r="O51" s="90">
        <v>307</v>
      </c>
      <c r="P51" s="90">
        <f t="shared" si="4"/>
        <v>307</v>
      </c>
      <c r="Q51" s="90"/>
      <c r="R51" s="90">
        <v>519</v>
      </c>
      <c r="S51" s="90">
        <v>275</v>
      </c>
      <c r="T51" s="90">
        <f t="shared" si="5"/>
        <v>244</v>
      </c>
      <c r="U51" s="90"/>
      <c r="V51" s="90">
        <v>528</v>
      </c>
      <c r="W51" s="90">
        <v>267</v>
      </c>
      <c r="X51" s="90">
        <f t="shared" si="6"/>
        <v>261</v>
      </c>
      <c r="Y51" s="90"/>
      <c r="Z51" s="90">
        <v>24</v>
      </c>
      <c r="AA51" s="90">
        <v>10</v>
      </c>
      <c r="AB51" s="90">
        <f t="shared" si="7"/>
        <v>14</v>
      </c>
    </row>
    <row r="52" spans="1:28" x14ac:dyDescent="0.2">
      <c r="A52" s="19" t="s">
        <v>36</v>
      </c>
      <c r="B52" s="89">
        <f t="shared" si="0"/>
        <v>7471</v>
      </c>
      <c r="C52" s="89">
        <f t="shared" si="0"/>
        <v>3787</v>
      </c>
      <c r="D52" s="89">
        <f t="shared" si="1"/>
        <v>3684</v>
      </c>
      <c r="E52" s="91"/>
      <c r="F52" s="91">
        <v>1531</v>
      </c>
      <c r="G52" s="91">
        <v>761</v>
      </c>
      <c r="H52" s="90">
        <f t="shared" si="2"/>
        <v>770</v>
      </c>
      <c r="I52" s="91"/>
      <c r="J52" s="91">
        <v>1636</v>
      </c>
      <c r="K52" s="91">
        <v>848</v>
      </c>
      <c r="L52" s="90">
        <f t="shared" si="3"/>
        <v>788</v>
      </c>
      <c r="M52" s="91"/>
      <c r="N52" s="91">
        <v>1560</v>
      </c>
      <c r="O52" s="91">
        <v>762</v>
      </c>
      <c r="P52" s="90">
        <f t="shared" si="4"/>
        <v>798</v>
      </c>
      <c r="Q52" s="91"/>
      <c r="R52" s="91">
        <v>1304</v>
      </c>
      <c r="S52" s="91">
        <v>679</v>
      </c>
      <c r="T52" s="90">
        <f t="shared" si="5"/>
        <v>625</v>
      </c>
      <c r="U52" s="91"/>
      <c r="V52" s="91">
        <v>1380</v>
      </c>
      <c r="W52" s="91">
        <v>713</v>
      </c>
      <c r="X52" s="90">
        <f t="shared" si="6"/>
        <v>667</v>
      </c>
      <c r="Y52" s="91"/>
      <c r="Z52" s="91">
        <v>60</v>
      </c>
      <c r="AA52" s="91">
        <v>24</v>
      </c>
      <c r="AB52" s="90">
        <f t="shared" si="7"/>
        <v>36</v>
      </c>
    </row>
    <row r="53" spans="1:28" s="1" customFormat="1" x14ac:dyDescent="0.2">
      <c r="A53" s="19" t="s">
        <v>53</v>
      </c>
      <c r="B53" s="89">
        <f t="shared" si="0"/>
        <v>1556</v>
      </c>
      <c r="C53" s="89">
        <f t="shared" si="0"/>
        <v>762</v>
      </c>
      <c r="D53" s="89">
        <f t="shared" si="1"/>
        <v>794</v>
      </c>
      <c r="E53" s="91"/>
      <c r="F53" s="91">
        <v>294</v>
      </c>
      <c r="G53" s="91">
        <v>134</v>
      </c>
      <c r="H53" s="90">
        <f t="shared" si="2"/>
        <v>160</v>
      </c>
      <c r="I53" s="91"/>
      <c r="J53" s="91">
        <v>295</v>
      </c>
      <c r="K53" s="91">
        <v>176</v>
      </c>
      <c r="L53" s="90">
        <f t="shared" si="3"/>
        <v>119</v>
      </c>
      <c r="M53" s="91"/>
      <c r="N53" s="91">
        <v>313</v>
      </c>
      <c r="O53" s="91">
        <v>152</v>
      </c>
      <c r="P53" s="90">
        <f t="shared" si="4"/>
        <v>161</v>
      </c>
      <c r="Q53" s="91"/>
      <c r="R53" s="91">
        <v>308</v>
      </c>
      <c r="S53" s="91">
        <v>137</v>
      </c>
      <c r="T53" s="90">
        <f t="shared" si="5"/>
        <v>171</v>
      </c>
      <c r="U53" s="91"/>
      <c r="V53" s="91">
        <v>329</v>
      </c>
      <c r="W53" s="91">
        <v>151</v>
      </c>
      <c r="X53" s="90">
        <f t="shared" si="6"/>
        <v>178</v>
      </c>
      <c r="Y53" s="91"/>
      <c r="Z53" s="91">
        <v>17</v>
      </c>
      <c r="AA53" s="91">
        <v>12</v>
      </c>
      <c r="AB53" s="90">
        <f t="shared" si="7"/>
        <v>5</v>
      </c>
    </row>
    <row r="54" spans="1:28" s="1" customFormat="1" x14ac:dyDescent="0.2">
      <c r="A54" s="19" t="s">
        <v>28</v>
      </c>
      <c r="B54" s="89">
        <f t="shared" si="0"/>
        <v>21131</v>
      </c>
      <c r="C54" s="89">
        <f t="shared" si="0"/>
        <v>10672</v>
      </c>
      <c r="D54" s="89">
        <f t="shared" si="1"/>
        <v>10459</v>
      </c>
      <c r="E54" s="91"/>
      <c r="F54" s="91">
        <v>4900</v>
      </c>
      <c r="G54" s="91">
        <v>2490</v>
      </c>
      <c r="H54" s="90">
        <f t="shared" si="2"/>
        <v>2410</v>
      </c>
      <c r="I54" s="91"/>
      <c r="J54" s="91">
        <v>4705</v>
      </c>
      <c r="K54" s="91">
        <v>2446</v>
      </c>
      <c r="L54" s="90">
        <f t="shared" si="3"/>
        <v>2259</v>
      </c>
      <c r="M54" s="91"/>
      <c r="N54" s="91">
        <v>4277</v>
      </c>
      <c r="O54" s="91">
        <v>2155</v>
      </c>
      <c r="P54" s="90">
        <f t="shared" si="4"/>
        <v>2122</v>
      </c>
      <c r="Q54" s="91"/>
      <c r="R54" s="91">
        <v>3615</v>
      </c>
      <c r="S54" s="91">
        <v>1824</v>
      </c>
      <c r="T54" s="90">
        <f t="shared" si="5"/>
        <v>1791</v>
      </c>
      <c r="U54" s="91"/>
      <c r="V54" s="91">
        <v>3544</v>
      </c>
      <c r="W54" s="91">
        <v>1729</v>
      </c>
      <c r="X54" s="90">
        <f t="shared" si="6"/>
        <v>1815</v>
      </c>
      <c r="Y54" s="91"/>
      <c r="Z54" s="91">
        <v>90</v>
      </c>
      <c r="AA54" s="91">
        <v>28</v>
      </c>
      <c r="AB54" s="90">
        <f t="shared" si="7"/>
        <v>62</v>
      </c>
    </row>
    <row r="55" spans="1:28" s="1" customFormat="1" x14ac:dyDescent="0.2">
      <c r="A55" s="19" t="s">
        <v>37</v>
      </c>
      <c r="B55" s="89">
        <f t="shared" si="0"/>
        <v>9879</v>
      </c>
      <c r="C55" s="89">
        <f t="shared" si="0"/>
        <v>4931</v>
      </c>
      <c r="D55" s="89">
        <f t="shared" si="1"/>
        <v>4948</v>
      </c>
      <c r="E55" s="90"/>
      <c r="F55" s="90">
        <v>2134</v>
      </c>
      <c r="G55" s="90">
        <v>1085</v>
      </c>
      <c r="H55" s="90">
        <f t="shared" si="2"/>
        <v>1049</v>
      </c>
      <c r="I55" s="90"/>
      <c r="J55" s="90">
        <v>2090</v>
      </c>
      <c r="K55" s="90">
        <v>1076</v>
      </c>
      <c r="L55" s="90">
        <f t="shared" si="3"/>
        <v>1014</v>
      </c>
      <c r="M55" s="90"/>
      <c r="N55" s="90">
        <v>1978</v>
      </c>
      <c r="O55" s="90">
        <v>996</v>
      </c>
      <c r="P55" s="90">
        <f t="shared" si="4"/>
        <v>982</v>
      </c>
      <c r="Q55" s="90"/>
      <c r="R55" s="90">
        <v>1810</v>
      </c>
      <c r="S55" s="90">
        <v>883</v>
      </c>
      <c r="T55" s="90">
        <f t="shared" si="5"/>
        <v>927</v>
      </c>
      <c r="U55" s="90"/>
      <c r="V55" s="90">
        <v>1809</v>
      </c>
      <c r="W55" s="90">
        <v>872</v>
      </c>
      <c r="X55" s="90">
        <f t="shared" si="6"/>
        <v>937</v>
      </c>
      <c r="Y55" s="90"/>
      <c r="Z55" s="90">
        <v>58</v>
      </c>
      <c r="AA55" s="90">
        <v>19</v>
      </c>
      <c r="AB55" s="90">
        <f t="shared" si="7"/>
        <v>39</v>
      </c>
    </row>
    <row r="56" spans="1:28" s="1" customFormat="1" x14ac:dyDescent="0.2">
      <c r="A56" s="19" t="s">
        <v>38</v>
      </c>
      <c r="B56" s="89">
        <f t="shared" si="0"/>
        <v>10245</v>
      </c>
      <c r="C56" s="89">
        <f t="shared" si="0"/>
        <v>5178</v>
      </c>
      <c r="D56" s="89">
        <f t="shared" si="1"/>
        <v>5067</v>
      </c>
      <c r="E56" s="91"/>
      <c r="F56" s="91">
        <v>2283</v>
      </c>
      <c r="G56" s="91">
        <v>1158</v>
      </c>
      <c r="H56" s="90">
        <f t="shared" si="2"/>
        <v>1125</v>
      </c>
      <c r="I56" s="91"/>
      <c r="J56" s="91">
        <v>2287</v>
      </c>
      <c r="K56" s="91">
        <v>1181</v>
      </c>
      <c r="L56" s="90">
        <f t="shared" si="3"/>
        <v>1106</v>
      </c>
      <c r="M56" s="91"/>
      <c r="N56" s="91">
        <v>1963</v>
      </c>
      <c r="O56" s="91">
        <v>978</v>
      </c>
      <c r="P56" s="90">
        <f t="shared" si="4"/>
        <v>985</v>
      </c>
      <c r="Q56" s="91"/>
      <c r="R56" s="91">
        <v>1911</v>
      </c>
      <c r="S56" s="91">
        <v>950</v>
      </c>
      <c r="T56" s="90">
        <f t="shared" si="5"/>
        <v>961</v>
      </c>
      <c r="U56" s="91"/>
      <c r="V56" s="91">
        <v>1779</v>
      </c>
      <c r="W56" s="91">
        <v>902</v>
      </c>
      <c r="X56" s="90">
        <f t="shared" si="6"/>
        <v>877</v>
      </c>
      <c r="Y56" s="91"/>
      <c r="Z56" s="91">
        <v>22</v>
      </c>
      <c r="AA56" s="91">
        <v>9</v>
      </c>
      <c r="AB56" s="90">
        <f t="shared" si="7"/>
        <v>13</v>
      </c>
    </row>
    <row r="57" spans="1:28" s="1" customFormat="1" x14ac:dyDescent="0.2">
      <c r="A57" s="19" t="s">
        <v>39</v>
      </c>
      <c r="B57" s="89">
        <f t="shared" si="0"/>
        <v>4144</v>
      </c>
      <c r="C57" s="89">
        <f t="shared" si="0"/>
        <v>2058</v>
      </c>
      <c r="D57" s="89">
        <f t="shared" si="1"/>
        <v>2086</v>
      </c>
      <c r="E57" s="91"/>
      <c r="F57" s="91">
        <v>958</v>
      </c>
      <c r="G57" s="91">
        <v>465</v>
      </c>
      <c r="H57" s="90">
        <f t="shared" si="2"/>
        <v>493</v>
      </c>
      <c r="I57" s="91"/>
      <c r="J57" s="91">
        <v>910</v>
      </c>
      <c r="K57" s="91">
        <v>466</v>
      </c>
      <c r="L57" s="90">
        <f t="shared" si="3"/>
        <v>444</v>
      </c>
      <c r="M57" s="91"/>
      <c r="N57" s="91">
        <v>807</v>
      </c>
      <c r="O57" s="91">
        <v>395</v>
      </c>
      <c r="P57" s="90">
        <f t="shared" si="4"/>
        <v>412</v>
      </c>
      <c r="Q57" s="91"/>
      <c r="R57" s="91">
        <v>701</v>
      </c>
      <c r="S57" s="91">
        <v>346</v>
      </c>
      <c r="T57" s="90">
        <f t="shared" si="5"/>
        <v>355</v>
      </c>
      <c r="U57" s="91"/>
      <c r="V57" s="91">
        <v>768</v>
      </c>
      <c r="W57" s="91">
        <v>386</v>
      </c>
      <c r="X57" s="90">
        <f t="shared" si="6"/>
        <v>382</v>
      </c>
      <c r="Y57" s="91"/>
      <c r="Z57" s="91">
        <v>0</v>
      </c>
      <c r="AA57" s="91">
        <v>0</v>
      </c>
      <c r="AB57" s="90">
        <f t="shared" si="7"/>
        <v>0</v>
      </c>
    </row>
    <row r="58" spans="1:28" s="1" customFormat="1" x14ac:dyDescent="0.2">
      <c r="A58" s="18" t="s">
        <v>20</v>
      </c>
      <c r="B58" s="89">
        <f t="shared" si="0"/>
        <v>18884</v>
      </c>
      <c r="C58" s="89">
        <f t="shared" si="0"/>
        <v>9556</v>
      </c>
      <c r="D58" s="89">
        <f t="shared" si="1"/>
        <v>9328</v>
      </c>
      <c r="E58" s="89"/>
      <c r="F58" s="90">
        <v>4092</v>
      </c>
      <c r="G58" s="90">
        <v>2058</v>
      </c>
      <c r="H58" s="90">
        <f t="shared" si="2"/>
        <v>2034</v>
      </c>
      <c r="I58" s="89"/>
      <c r="J58" s="90">
        <v>4330</v>
      </c>
      <c r="K58" s="90">
        <v>2237</v>
      </c>
      <c r="L58" s="90">
        <f t="shared" si="3"/>
        <v>2093</v>
      </c>
      <c r="M58" s="89"/>
      <c r="N58" s="90">
        <v>3891</v>
      </c>
      <c r="O58" s="90">
        <v>1981</v>
      </c>
      <c r="P58" s="90">
        <f t="shared" si="4"/>
        <v>1910</v>
      </c>
      <c r="Q58" s="89"/>
      <c r="R58" s="90">
        <v>3312</v>
      </c>
      <c r="S58" s="90">
        <v>1689</v>
      </c>
      <c r="T58" s="90">
        <f t="shared" si="5"/>
        <v>1623</v>
      </c>
      <c r="U58" s="89"/>
      <c r="V58" s="90">
        <v>3235</v>
      </c>
      <c r="W58" s="90">
        <v>1579</v>
      </c>
      <c r="X58" s="90">
        <f t="shared" si="6"/>
        <v>1656</v>
      </c>
      <c r="Y58" s="89"/>
      <c r="Z58" s="90">
        <v>24</v>
      </c>
      <c r="AA58" s="90">
        <v>12</v>
      </c>
      <c r="AB58" s="90">
        <f t="shared" si="7"/>
        <v>12</v>
      </c>
    </row>
    <row r="59" spans="1:28" s="1" customFormat="1" x14ac:dyDescent="0.2">
      <c r="A59" s="19" t="s">
        <v>40</v>
      </c>
      <c r="B59" s="89">
        <f t="shared" si="0"/>
        <v>6011</v>
      </c>
      <c r="C59" s="89">
        <f t="shared" si="0"/>
        <v>3053</v>
      </c>
      <c r="D59" s="89">
        <f t="shared" si="1"/>
        <v>2958</v>
      </c>
      <c r="E59" s="89"/>
      <c r="F59" s="89">
        <v>1310</v>
      </c>
      <c r="G59" s="89">
        <v>674</v>
      </c>
      <c r="H59" s="90">
        <f t="shared" si="2"/>
        <v>636</v>
      </c>
      <c r="I59" s="89"/>
      <c r="J59" s="89">
        <v>1358</v>
      </c>
      <c r="K59" s="89">
        <v>667</v>
      </c>
      <c r="L59" s="90">
        <f t="shared" si="3"/>
        <v>691</v>
      </c>
      <c r="M59" s="89"/>
      <c r="N59" s="89">
        <v>1142</v>
      </c>
      <c r="O59" s="89">
        <v>567</v>
      </c>
      <c r="P59" s="90">
        <f t="shared" si="4"/>
        <v>575</v>
      </c>
      <c r="Q59" s="89"/>
      <c r="R59" s="89">
        <v>1118</v>
      </c>
      <c r="S59" s="89">
        <v>600</v>
      </c>
      <c r="T59" s="90">
        <f t="shared" si="5"/>
        <v>518</v>
      </c>
      <c r="U59" s="89"/>
      <c r="V59" s="89">
        <v>1060</v>
      </c>
      <c r="W59" s="89">
        <v>537</v>
      </c>
      <c r="X59" s="90">
        <f t="shared" si="6"/>
        <v>523</v>
      </c>
      <c r="Y59" s="89"/>
      <c r="Z59" s="89">
        <v>23</v>
      </c>
      <c r="AA59" s="89">
        <v>8</v>
      </c>
      <c r="AB59" s="90">
        <f t="shared" si="7"/>
        <v>15</v>
      </c>
    </row>
    <row r="60" spans="1:28" s="1" customFormat="1" x14ac:dyDescent="0.2">
      <c r="A60" s="19" t="s">
        <v>21</v>
      </c>
      <c r="B60" s="89">
        <f t="shared" si="0"/>
        <v>17832</v>
      </c>
      <c r="C60" s="89">
        <f t="shared" si="0"/>
        <v>9064</v>
      </c>
      <c r="D60" s="89">
        <f t="shared" si="1"/>
        <v>8768</v>
      </c>
      <c r="E60" s="89"/>
      <c r="F60" s="89">
        <v>3909</v>
      </c>
      <c r="G60" s="89">
        <v>1947</v>
      </c>
      <c r="H60" s="90">
        <f t="shared" si="2"/>
        <v>1962</v>
      </c>
      <c r="I60" s="89"/>
      <c r="J60" s="89">
        <v>4067</v>
      </c>
      <c r="K60" s="89">
        <v>2094</v>
      </c>
      <c r="L60" s="90">
        <f t="shared" si="3"/>
        <v>1973</v>
      </c>
      <c r="M60" s="89"/>
      <c r="N60" s="89">
        <v>3911</v>
      </c>
      <c r="O60" s="89">
        <v>1982</v>
      </c>
      <c r="P60" s="90">
        <f t="shared" si="4"/>
        <v>1929</v>
      </c>
      <c r="Q60" s="89"/>
      <c r="R60" s="89">
        <v>2996</v>
      </c>
      <c r="S60" s="89">
        <v>1545</v>
      </c>
      <c r="T60" s="90">
        <f t="shared" si="5"/>
        <v>1451</v>
      </c>
      <c r="U60" s="89"/>
      <c r="V60" s="89">
        <v>2914</v>
      </c>
      <c r="W60" s="89">
        <v>1479</v>
      </c>
      <c r="X60" s="90">
        <f t="shared" si="6"/>
        <v>1435</v>
      </c>
      <c r="Y60" s="89"/>
      <c r="Z60" s="89">
        <v>35</v>
      </c>
      <c r="AA60" s="89">
        <v>17</v>
      </c>
      <c r="AB60" s="90">
        <f t="shared" si="7"/>
        <v>18</v>
      </c>
    </row>
    <row r="61" spans="1:28" s="1" customFormat="1" x14ac:dyDescent="0.2">
      <c r="A61" s="19" t="s">
        <v>87</v>
      </c>
      <c r="B61" s="89">
        <f t="shared" si="0"/>
        <v>4151</v>
      </c>
      <c r="C61" s="89">
        <f t="shared" si="0"/>
        <v>2007</v>
      </c>
      <c r="D61" s="89">
        <f t="shared" si="1"/>
        <v>2144</v>
      </c>
      <c r="E61" s="89"/>
      <c r="F61" s="89">
        <v>942</v>
      </c>
      <c r="G61" s="89">
        <v>459</v>
      </c>
      <c r="H61" s="90">
        <f t="shared" si="2"/>
        <v>483</v>
      </c>
      <c r="I61" s="89"/>
      <c r="J61" s="89">
        <v>968</v>
      </c>
      <c r="K61" s="89">
        <v>475</v>
      </c>
      <c r="L61" s="90">
        <f t="shared" si="3"/>
        <v>493</v>
      </c>
      <c r="M61" s="89"/>
      <c r="N61" s="89">
        <v>828</v>
      </c>
      <c r="O61" s="89">
        <v>392</v>
      </c>
      <c r="P61" s="90">
        <f t="shared" si="4"/>
        <v>436</v>
      </c>
      <c r="Q61" s="89"/>
      <c r="R61" s="89">
        <v>750</v>
      </c>
      <c r="S61" s="89">
        <v>357</v>
      </c>
      <c r="T61" s="90">
        <f t="shared" si="5"/>
        <v>393</v>
      </c>
      <c r="U61" s="89"/>
      <c r="V61" s="89">
        <v>663</v>
      </c>
      <c r="W61" s="89">
        <v>324</v>
      </c>
      <c r="X61" s="90">
        <f t="shared" si="6"/>
        <v>339</v>
      </c>
      <c r="Y61" s="89"/>
      <c r="Z61" s="89">
        <v>0</v>
      </c>
      <c r="AA61" s="89">
        <v>0</v>
      </c>
      <c r="AB61" s="90">
        <f t="shared" si="7"/>
        <v>0</v>
      </c>
    </row>
    <row r="62" spans="1:28" s="1" customFormat="1" x14ac:dyDescent="0.2">
      <c r="A62" s="19" t="s">
        <v>29</v>
      </c>
      <c r="B62" s="89">
        <f t="shared" si="0"/>
        <v>7033</v>
      </c>
      <c r="C62" s="89">
        <f t="shared" si="0"/>
        <v>3469</v>
      </c>
      <c r="D62" s="89">
        <f t="shared" si="1"/>
        <v>3564</v>
      </c>
      <c r="E62" s="89"/>
      <c r="F62" s="89">
        <v>1667</v>
      </c>
      <c r="G62" s="89">
        <v>799</v>
      </c>
      <c r="H62" s="90">
        <f t="shared" si="2"/>
        <v>868</v>
      </c>
      <c r="I62" s="89"/>
      <c r="J62" s="89">
        <v>1614</v>
      </c>
      <c r="K62" s="89">
        <v>812</v>
      </c>
      <c r="L62" s="90">
        <f t="shared" si="3"/>
        <v>802</v>
      </c>
      <c r="M62" s="89"/>
      <c r="N62" s="89">
        <v>1326</v>
      </c>
      <c r="O62" s="89">
        <v>673</v>
      </c>
      <c r="P62" s="90">
        <f t="shared" si="4"/>
        <v>653</v>
      </c>
      <c r="Q62" s="89"/>
      <c r="R62" s="89">
        <v>1166</v>
      </c>
      <c r="S62" s="89">
        <v>575</v>
      </c>
      <c r="T62" s="90">
        <f t="shared" si="5"/>
        <v>591</v>
      </c>
      <c r="U62" s="89"/>
      <c r="V62" s="89">
        <v>1194</v>
      </c>
      <c r="W62" s="89">
        <v>582</v>
      </c>
      <c r="X62" s="90">
        <f t="shared" si="6"/>
        <v>612</v>
      </c>
      <c r="Y62" s="89"/>
      <c r="Z62" s="89">
        <v>66</v>
      </c>
      <c r="AA62" s="89">
        <v>28</v>
      </c>
      <c r="AB62" s="90">
        <f t="shared" si="7"/>
        <v>38</v>
      </c>
    </row>
    <row r="63" spans="1:28" s="1" customFormat="1" x14ac:dyDescent="0.2">
      <c r="A63" s="19" t="s">
        <v>41</v>
      </c>
      <c r="B63" s="89">
        <f t="shared" si="0"/>
        <v>2588</v>
      </c>
      <c r="C63" s="89">
        <f t="shared" si="0"/>
        <v>1275</v>
      </c>
      <c r="D63" s="89">
        <f t="shared" si="1"/>
        <v>1313</v>
      </c>
      <c r="E63" s="89"/>
      <c r="F63" s="89">
        <v>538</v>
      </c>
      <c r="G63" s="89">
        <v>257</v>
      </c>
      <c r="H63" s="90">
        <f t="shared" si="2"/>
        <v>281</v>
      </c>
      <c r="I63" s="89"/>
      <c r="J63" s="89">
        <v>522</v>
      </c>
      <c r="K63" s="89">
        <v>269</v>
      </c>
      <c r="L63" s="90">
        <f t="shared" si="3"/>
        <v>253</v>
      </c>
      <c r="M63" s="89"/>
      <c r="N63" s="89">
        <v>519</v>
      </c>
      <c r="O63" s="89">
        <v>259</v>
      </c>
      <c r="P63" s="90">
        <f t="shared" si="4"/>
        <v>260</v>
      </c>
      <c r="Q63" s="89"/>
      <c r="R63" s="89">
        <v>469</v>
      </c>
      <c r="S63" s="89">
        <v>237</v>
      </c>
      <c r="T63" s="90">
        <f t="shared" si="5"/>
        <v>232</v>
      </c>
      <c r="U63" s="89"/>
      <c r="V63" s="89">
        <v>540</v>
      </c>
      <c r="W63" s="89">
        <v>253</v>
      </c>
      <c r="X63" s="90">
        <f t="shared" si="6"/>
        <v>287</v>
      </c>
      <c r="Y63" s="89"/>
      <c r="Z63" s="89">
        <v>0</v>
      </c>
      <c r="AA63" s="89">
        <v>0</v>
      </c>
      <c r="AB63" s="90">
        <f t="shared" si="7"/>
        <v>0</v>
      </c>
    </row>
    <row r="64" spans="1:28" s="1" customFormat="1" x14ac:dyDescent="0.2">
      <c r="A64" s="19" t="s">
        <v>42</v>
      </c>
      <c r="B64" s="89">
        <f t="shared" si="0"/>
        <v>4067</v>
      </c>
      <c r="C64" s="89">
        <f t="shared" si="0"/>
        <v>2014</v>
      </c>
      <c r="D64" s="89">
        <f t="shared" si="1"/>
        <v>2053</v>
      </c>
      <c r="E64" s="89"/>
      <c r="F64" s="89">
        <v>879</v>
      </c>
      <c r="G64" s="89">
        <v>416</v>
      </c>
      <c r="H64" s="90">
        <f t="shared" si="2"/>
        <v>463</v>
      </c>
      <c r="I64" s="89"/>
      <c r="J64" s="89">
        <v>825</v>
      </c>
      <c r="K64" s="89">
        <v>414</v>
      </c>
      <c r="L64" s="90">
        <f t="shared" si="3"/>
        <v>411</v>
      </c>
      <c r="M64" s="89"/>
      <c r="N64" s="89">
        <v>842</v>
      </c>
      <c r="O64" s="89">
        <v>435</v>
      </c>
      <c r="P64" s="90">
        <f t="shared" si="4"/>
        <v>407</v>
      </c>
      <c r="Q64" s="89"/>
      <c r="R64" s="89">
        <v>738</v>
      </c>
      <c r="S64" s="89">
        <v>359</v>
      </c>
      <c r="T64" s="90">
        <f t="shared" si="5"/>
        <v>379</v>
      </c>
      <c r="U64" s="89"/>
      <c r="V64" s="89">
        <v>775</v>
      </c>
      <c r="W64" s="89">
        <v>388</v>
      </c>
      <c r="X64" s="90">
        <f t="shared" si="6"/>
        <v>387</v>
      </c>
      <c r="Y64" s="89"/>
      <c r="Z64" s="89">
        <v>8</v>
      </c>
      <c r="AA64" s="89">
        <v>2</v>
      </c>
      <c r="AB64" s="90">
        <f t="shared" si="7"/>
        <v>6</v>
      </c>
    </row>
    <row r="65" spans="1:28" s="1" customFormat="1" x14ac:dyDescent="0.2">
      <c r="A65" s="19" t="s">
        <v>30</v>
      </c>
      <c r="B65" s="89">
        <f t="shared" si="0"/>
        <v>3132</v>
      </c>
      <c r="C65" s="89">
        <f t="shared" si="0"/>
        <v>1580</v>
      </c>
      <c r="D65" s="89">
        <f t="shared" si="1"/>
        <v>1552</v>
      </c>
      <c r="E65" s="89"/>
      <c r="F65" s="89">
        <v>703</v>
      </c>
      <c r="G65" s="89">
        <v>369</v>
      </c>
      <c r="H65" s="90">
        <f t="shared" si="2"/>
        <v>334</v>
      </c>
      <c r="I65" s="89"/>
      <c r="J65" s="89">
        <v>702</v>
      </c>
      <c r="K65" s="89">
        <v>357</v>
      </c>
      <c r="L65" s="90">
        <f t="shared" si="3"/>
        <v>345</v>
      </c>
      <c r="M65" s="89"/>
      <c r="N65" s="89">
        <v>620</v>
      </c>
      <c r="O65" s="89">
        <v>311</v>
      </c>
      <c r="P65" s="90">
        <f t="shared" si="4"/>
        <v>309</v>
      </c>
      <c r="Q65" s="89"/>
      <c r="R65" s="89">
        <v>570</v>
      </c>
      <c r="S65" s="89">
        <v>278</v>
      </c>
      <c r="T65" s="90">
        <f t="shared" si="5"/>
        <v>292</v>
      </c>
      <c r="U65" s="89"/>
      <c r="V65" s="89">
        <v>537</v>
      </c>
      <c r="W65" s="89">
        <v>265</v>
      </c>
      <c r="X65" s="90">
        <f t="shared" si="6"/>
        <v>272</v>
      </c>
      <c r="Y65" s="89"/>
      <c r="Z65" s="89">
        <v>0</v>
      </c>
      <c r="AA65" s="89">
        <v>0</v>
      </c>
      <c r="AB65" s="90">
        <f t="shared" si="7"/>
        <v>0</v>
      </c>
    </row>
    <row r="66" spans="1:28" s="1" customFormat="1" x14ac:dyDescent="0.2">
      <c r="A66" s="19" t="s">
        <v>31</v>
      </c>
      <c r="B66" s="89">
        <f t="shared" si="0"/>
        <v>8040</v>
      </c>
      <c r="C66" s="89">
        <f t="shared" si="0"/>
        <v>4123</v>
      </c>
      <c r="D66" s="89">
        <f t="shared" si="1"/>
        <v>3917</v>
      </c>
      <c r="E66" s="89"/>
      <c r="F66" s="89">
        <v>1754</v>
      </c>
      <c r="G66" s="89">
        <v>886</v>
      </c>
      <c r="H66" s="90">
        <f t="shared" si="2"/>
        <v>868</v>
      </c>
      <c r="I66" s="89"/>
      <c r="J66" s="89">
        <v>1705</v>
      </c>
      <c r="K66" s="89">
        <v>907</v>
      </c>
      <c r="L66" s="90">
        <f t="shared" si="3"/>
        <v>798</v>
      </c>
      <c r="M66" s="89"/>
      <c r="N66" s="89">
        <v>1542</v>
      </c>
      <c r="O66" s="89">
        <v>797</v>
      </c>
      <c r="P66" s="90">
        <f t="shared" si="4"/>
        <v>745</v>
      </c>
      <c r="Q66" s="89"/>
      <c r="R66" s="89">
        <v>1490</v>
      </c>
      <c r="S66" s="89">
        <v>743</v>
      </c>
      <c r="T66" s="90">
        <f t="shared" si="5"/>
        <v>747</v>
      </c>
      <c r="U66" s="89"/>
      <c r="V66" s="89">
        <v>1538</v>
      </c>
      <c r="W66" s="89">
        <v>786</v>
      </c>
      <c r="X66" s="90">
        <f t="shared" si="6"/>
        <v>752</v>
      </c>
      <c r="Y66" s="89"/>
      <c r="Z66" s="89">
        <v>11</v>
      </c>
      <c r="AA66" s="89">
        <v>4</v>
      </c>
      <c r="AB66" s="90">
        <f t="shared" si="7"/>
        <v>7</v>
      </c>
    </row>
    <row r="67" spans="1:28" s="1" customFormat="1" x14ac:dyDescent="0.2">
      <c r="A67" s="19" t="s">
        <v>32</v>
      </c>
      <c r="B67" s="89">
        <f t="shared" si="0"/>
        <v>5505</v>
      </c>
      <c r="C67" s="89">
        <f t="shared" si="0"/>
        <v>2708</v>
      </c>
      <c r="D67" s="89">
        <f t="shared" si="1"/>
        <v>2797</v>
      </c>
      <c r="E67" s="89"/>
      <c r="F67" s="89">
        <v>1193</v>
      </c>
      <c r="G67" s="89">
        <v>595</v>
      </c>
      <c r="H67" s="90">
        <f t="shared" si="2"/>
        <v>598</v>
      </c>
      <c r="I67" s="89"/>
      <c r="J67" s="89">
        <v>1128</v>
      </c>
      <c r="K67" s="89">
        <v>574</v>
      </c>
      <c r="L67" s="90">
        <f t="shared" si="3"/>
        <v>554</v>
      </c>
      <c r="M67" s="89"/>
      <c r="N67" s="89">
        <v>1116</v>
      </c>
      <c r="O67" s="89">
        <v>516</v>
      </c>
      <c r="P67" s="90">
        <f t="shared" si="4"/>
        <v>600</v>
      </c>
      <c r="Q67" s="89"/>
      <c r="R67" s="89">
        <v>1044</v>
      </c>
      <c r="S67" s="89">
        <v>524</v>
      </c>
      <c r="T67" s="90">
        <f t="shared" si="5"/>
        <v>520</v>
      </c>
      <c r="U67" s="89"/>
      <c r="V67" s="89">
        <v>1024</v>
      </c>
      <c r="W67" s="89">
        <v>499</v>
      </c>
      <c r="X67" s="90">
        <f t="shared" si="6"/>
        <v>525</v>
      </c>
      <c r="Y67" s="89"/>
      <c r="Z67" s="89">
        <v>0</v>
      </c>
      <c r="AA67" s="89">
        <v>0</v>
      </c>
      <c r="AB67" s="90">
        <f t="shared" si="7"/>
        <v>0</v>
      </c>
    </row>
    <row r="68" spans="1:28" s="1" customFormat="1" x14ac:dyDescent="0.2">
      <c r="A68" s="19" t="s">
        <v>54</v>
      </c>
      <c r="B68" s="89">
        <f t="shared" si="0"/>
        <v>1165</v>
      </c>
      <c r="C68" s="89">
        <f t="shared" si="0"/>
        <v>589</v>
      </c>
      <c r="D68" s="89">
        <f t="shared" si="1"/>
        <v>576</v>
      </c>
      <c r="E68" s="89"/>
      <c r="F68" s="89">
        <v>240</v>
      </c>
      <c r="G68" s="89">
        <v>123</v>
      </c>
      <c r="H68" s="90">
        <f t="shared" si="2"/>
        <v>117</v>
      </c>
      <c r="I68" s="89"/>
      <c r="J68" s="89">
        <v>259</v>
      </c>
      <c r="K68" s="89">
        <v>136</v>
      </c>
      <c r="L68" s="90">
        <f t="shared" si="3"/>
        <v>123</v>
      </c>
      <c r="M68" s="89"/>
      <c r="N68" s="89">
        <v>229</v>
      </c>
      <c r="O68" s="89">
        <v>116</v>
      </c>
      <c r="P68" s="90">
        <f t="shared" si="4"/>
        <v>113</v>
      </c>
      <c r="Q68" s="89"/>
      <c r="R68" s="89">
        <v>219</v>
      </c>
      <c r="S68" s="89">
        <v>113</v>
      </c>
      <c r="T68" s="90">
        <f t="shared" si="5"/>
        <v>106</v>
      </c>
      <c r="U68" s="89"/>
      <c r="V68" s="89">
        <v>218</v>
      </c>
      <c r="W68" s="89">
        <v>101</v>
      </c>
      <c r="X68" s="90">
        <f t="shared" si="6"/>
        <v>117</v>
      </c>
      <c r="Y68" s="89"/>
      <c r="Z68" s="89">
        <v>0</v>
      </c>
      <c r="AA68" s="89">
        <v>0</v>
      </c>
      <c r="AB68" s="90">
        <f t="shared" si="7"/>
        <v>0</v>
      </c>
    </row>
    <row r="69" spans="1:28" s="1" customFormat="1" x14ac:dyDescent="0.2">
      <c r="A69" s="19" t="s">
        <v>43</v>
      </c>
      <c r="B69" s="89">
        <f t="shared" si="0"/>
        <v>4703</v>
      </c>
      <c r="C69" s="89">
        <f t="shared" si="0"/>
        <v>2375</v>
      </c>
      <c r="D69" s="89">
        <f t="shared" si="1"/>
        <v>2328</v>
      </c>
      <c r="E69" s="89"/>
      <c r="F69" s="89">
        <v>1052</v>
      </c>
      <c r="G69" s="89">
        <v>537</v>
      </c>
      <c r="H69" s="90">
        <f t="shared" si="2"/>
        <v>515</v>
      </c>
      <c r="I69" s="89"/>
      <c r="J69" s="89">
        <v>1027</v>
      </c>
      <c r="K69" s="89">
        <v>542</v>
      </c>
      <c r="L69" s="90">
        <f t="shared" si="3"/>
        <v>485</v>
      </c>
      <c r="M69" s="89"/>
      <c r="N69" s="89">
        <v>940</v>
      </c>
      <c r="O69" s="89">
        <v>483</v>
      </c>
      <c r="P69" s="90">
        <f t="shared" si="4"/>
        <v>457</v>
      </c>
      <c r="Q69" s="89"/>
      <c r="R69" s="89">
        <v>909</v>
      </c>
      <c r="S69" s="89">
        <v>447</v>
      </c>
      <c r="T69" s="90">
        <f t="shared" si="5"/>
        <v>462</v>
      </c>
      <c r="U69" s="89"/>
      <c r="V69" s="89">
        <v>761</v>
      </c>
      <c r="W69" s="89">
        <v>362</v>
      </c>
      <c r="X69" s="90">
        <f t="shared" si="6"/>
        <v>399</v>
      </c>
      <c r="Y69" s="89"/>
      <c r="Z69" s="89">
        <v>14</v>
      </c>
      <c r="AA69" s="89">
        <v>4</v>
      </c>
      <c r="AB69" s="90">
        <f t="shared" si="7"/>
        <v>10</v>
      </c>
    </row>
    <row r="70" spans="1:28" s="1" customFormat="1" x14ac:dyDescent="0.2">
      <c r="A70" s="19" t="s">
        <v>44</v>
      </c>
      <c r="B70" s="89">
        <f t="shared" si="0"/>
        <v>795</v>
      </c>
      <c r="C70" s="89">
        <f t="shared" si="0"/>
        <v>426</v>
      </c>
      <c r="D70" s="89">
        <f t="shared" si="1"/>
        <v>369</v>
      </c>
      <c r="E70" s="89"/>
      <c r="F70" s="89">
        <v>188</v>
      </c>
      <c r="G70" s="89">
        <v>105</v>
      </c>
      <c r="H70" s="90">
        <f t="shared" si="2"/>
        <v>83</v>
      </c>
      <c r="I70" s="89"/>
      <c r="J70" s="89">
        <v>167</v>
      </c>
      <c r="K70" s="89">
        <v>94</v>
      </c>
      <c r="L70" s="90">
        <f t="shared" si="3"/>
        <v>73</v>
      </c>
      <c r="M70" s="89"/>
      <c r="N70" s="89">
        <v>138</v>
      </c>
      <c r="O70" s="89">
        <v>76</v>
      </c>
      <c r="P70" s="90">
        <f t="shared" si="4"/>
        <v>62</v>
      </c>
      <c r="Q70" s="89"/>
      <c r="R70" s="89">
        <v>153</v>
      </c>
      <c r="S70" s="89">
        <v>81</v>
      </c>
      <c r="T70" s="90">
        <f t="shared" si="5"/>
        <v>72</v>
      </c>
      <c r="U70" s="89"/>
      <c r="V70" s="89">
        <v>149</v>
      </c>
      <c r="W70" s="89">
        <v>70</v>
      </c>
      <c r="X70" s="90">
        <f t="shared" si="6"/>
        <v>79</v>
      </c>
      <c r="Y70" s="89"/>
      <c r="Z70" s="89">
        <v>0</v>
      </c>
      <c r="AA70" s="89">
        <v>0</v>
      </c>
      <c r="AB70" s="90">
        <f t="shared" si="7"/>
        <v>0</v>
      </c>
    </row>
    <row r="71" spans="1:28" s="1" customFormat="1" x14ac:dyDescent="0.2">
      <c r="A71" s="19" t="s">
        <v>45</v>
      </c>
      <c r="B71" s="89">
        <f t="shared" si="0"/>
        <v>10429</v>
      </c>
      <c r="C71" s="89">
        <f t="shared" si="0"/>
        <v>5289</v>
      </c>
      <c r="D71" s="89">
        <f t="shared" si="1"/>
        <v>5140</v>
      </c>
      <c r="E71" s="89"/>
      <c r="F71" s="89">
        <v>2436</v>
      </c>
      <c r="G71" s="89">
        <v>1264</v>
      </c>
      <c r="H71" s="90">
        <f t="shared" si="2"/>
        <v>1172</v>
      </c>
      <c r="I71" s="89"/>
      <c r="J71" s="89">
        <v>2309</v>
      </c>
      <c r="K71" s="89">
        <v>1179</v>
      </c>
      <c r="L71" s="90">
        <f t="shared" si="3"/>
        <v>1130</v>
      </c>
      <c r="M71" s="89"/>
      <c r="N71" s="89">
        <v>2033</v>
      </c>
      <c r="O71" s="89">
        <v>1046</v>
      </c>
      <c r="P71" s="90">
        <f t="shared" si="4"/>
        <v>987</v>
      </c>
      <c r="Q71" s="89"/>
      <c r="R71" s="89">
        <v>1872</v>
      </c>
      <c r="S71" s="89">
        <v>922</v>
      </c>
      <c r="T71" s="90">
        <f t="shared" si="5"/>
        <v>950</v>
      </c>
      <c r="U71" s="89"/>
      <c r="V71" s="89">
        <v>1768</v>
      </c>
      <c r="W71" s="89">
        <v>871</v>
      </c>
      <c r="X71" s="90">
        <f t="shared" si="6"/>
        <v>897</v>
      </c>
      <c r="Y71" s="89"/>
      <c r="Z71" s="89">
        <v>11</v>
      </c>
      <c r="AA71" s="89">
        <v>7</v>
      </c>
      <c r="AB71" s="90">
        <f t="shared" si="7"/>
        <v>4</v>
      </c>
    </row>
    <row r="72" spans="1:28" s="1" customFormat="1" x14ac:dyDescent="0.2">
      <c r="A72" s="19" t="s">
        <v>46</v>
      </c>
      <c r="B72" s="89">
        <f t="shared" si="0"/>
        <v>9988</v>
      </c>
      <c r="C72" s="89">
        <f t="shared" si="0"/>
        <v>5016</v>
      </c>
      <c r="D72" s="89">
        <f t="shared" si="1"/>
        <v>4972</v>
      </c>
      <c r="E72" s="89"/>
      <c r="F72" s="89">
        <v>2360</v>
      </c>
      <c r="G72" s="89">
        <v>1225</v>
      </c>
      <c r="H72" s="90">
        <f t="shared" si="2"/>
        <v>1135</v>
      </c>
      <c r="I72" s="89"/>
      <c r="J72" s="89">
        <v>2256</v>
      </c>
      <c r="K72" s="89">
        <v>1144</v>
      </c>
      <c r="L72" s="90">
        <f t="shared" si="3"/>
        <v>1112</v>
      </c>
      <c r="M72" s="89"/>
      <c r="N72" s="89">
        <v>1869</v>
      </c>
      <c r="O72" s="89">
        <v>929</v>
      </c>
      <c r="P72" s="90">
        <f t="shared" si="4"/>
        <v>940</v>
      </c>
      <c r="Q72" s="89"/>
      <c r="R72" s="89">
        <v>1768</v>
      </c>
      <c r="S72" s="89">
        <v>865</v>
      </c>
      <c r="T72" s="90">
        <f t="shared" si="5"/>
        <v>903</v>
      </c>
      <c r="U72" s="89"/>
      <c r="V72" s="89">
        <v>1711</v>
      </c>
      <c r="W72" s="89">
        <v>840</v>
      </c>
      <c r="X72" s="90">
        <f t="shared" si="6"/>
        <v>871</v>
      </c>
      <c r="Y72" s="89"/>
      <c r="Z72" s="89">
        <v>24</v>
      </c>
      <c r="AA72" s="89">
        <v>13</v>
      </c>
      <c r="AB72" s="90">
        <f t="shared" si="7"/>
        <v>11</v>
      </c>
    </row>
    <row r="73" spans="1:28" s="1" customFormat="1" ht="13.5" thickBot="1" x14ac:dyDescent="0.25">
      <c r="A73" s="19" t="s">
        <v>47</v>
      </c>
      <c r="B73" s="89">
        <f t="shared" si="0"/>
        <v>1573</v>
      </c>
      <c r="C73" s="89">
        <f t="shared" si="0"/>
        <v>792</v>
      </c>
      <c r="D73" s="89">
        <f t="shared" si="1"/>
        <v>781</v>
      </c>
      <c r="E73" s="89"/>
      <c r="F73" s="89">
        <v>369</v>
      </c>
      <c r="G73" s="89">
        <v>170</v>
      </c>
      <c r="H73" s="90">
        <f t="shared" si="2"/>
        <v>199</v>
      </c>
      <c r="I73" s="89"/>
      <c r="J73" s="89">
        <v>392</v>
      </c>
      <c r="K73" s="89">
        <v>206</v>
      </c>
      <c r="L73" s="90">
        <f t="shared" si="3"/>
        <v>186</v>
      </c>
      <c r="M73" s="89"/>
      <c r="N73" s="89">
        <v>313</v>
      </c>
      <c r="O73" s="89">
        <v>154</v>
      </c>
      <c r="P73" s="90">
        <f t="shared" si="4"/>
        <v>159</v>
      </c>
      <c r="Q73" s="89"/>
      <c r="R73" s="89">
        <v>290</v>
      </c>
      <c r="S73" s="89">
        <v>166</v>
      </c>
      <c r="T73" s="90">
        <f t="shared" si="5"/>
        <v>124</v>
      </c>
      <c r="U73" s="89"/>
      <c r="V73" s="89">
        <v>209</v>
      </c>
      <c r="W73" s="89">
        <v>96</v>
      </c>
      <c r="X73" s="90">
        <f t="shared" si="6"/>
        <v>113</v>
      </c>
      <c r="Y73" s="89"/>
      <c r="Z73" s="89">
        <v>0</v>
      </c>
      <c r="AA73" s="89">
        <v>0</v>
      </c>
      <c r="AB73" s="90">
        <f t="shared" si="7"/>
        <v>0</v>
      </c>
    </row>
    <row r="74" spans="1:28" x14ac:dyDescent="0.2">
      <c r="A74" s="134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</row>
  </sheetData>
  <mergeCells count="21">
    <mergeCell ref="Z42:AB42"/>
    <mergeCell ref="R6:T6"/>
    <mergeCell ref="V6:X6"/>
    <mergeCell ref="Z6:AB6"/>
    <mergeCell ref="A42:A43"/>
    <mergeCell ref="B42:D42"/>
    <mergeCell ref="F42:H42"/>
    <mergeCell ref="J42:L42"/>
    <mergeCell ref="N42:P42"/>
    <mergeCell ref="R42:T42"/>
    <mergeCell ref="V42:X42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45:D73">
    <cfRule type="cellIs" dxfId="94" priority="32" operator="equal">
      <formula>0</formula>
    </cfRule>
  </conditionalFormatting>
  <conditionalFormatting sqref="B9:AB37">
    <cfRule type="cellIs" dxfId="93" priority="44" operator="equal">
      <formula>0</formula>
    </cfRule>
  </conditionalFormatting>
  <conditionalFormatting sqref="E47:K47 M47:O58 U47:W58 Y47:AA58 E48:G58 I48:K58 H48:H73">
    <cfRule type="cellIs" dxfId="92" priority="40" operator="equal">
      <formula>0</formula>
    </cfRule>
  </conditionalFormatting>
  <conditionalFormatting sqref="E45:P46">
    <cfRule type="cellIs" dxfId="91" priority="29" operator="equal">
      <formula>0</formula>
    </cfRule>
  </conditionalFormatting>
  <conditionalFormatting sqref="L47:L73">
    <cfRule type="cellIs" dxfId="90" priority="23" operator="equal">
      <formula>0</formula>
    </cfRule>
  </conditionalFormatting>
  <conditionalFormatting sqref="P47:P73">
    <cfRule type="cellIs" dxfId="89" priority="22" operator="equal">
      <formula>0</formula>
    </cfRule>
  </conditionalFormatting>
  <conditionalFormatting sqref="Q45:Q53">
    <cfRule type="cellIs" dxfId="88" priority="37" operator="equal">
      <formula>0</formula>
    </cfRule>
  </conditionalFormatting>
  <conditionalFormatting sqref="Q53:S58">
    <cfRule type="cellIs" dxfId="87" priority="35" operator="equal">
      <formula>0</formula>
    </cfRule>
  </conditionalFormatting>
  <conditionalFormatting sqref="R47:S52">
    <cfRule type="cellIs" dxfId="86" priority="34" operator="equal">
      <formula>0</formula>
    </cfRule>
  </conditionalFormatting>
  <conditionalFormatting sqref="R45:AB46">
    <cfRule type="cellIs" dxfId="85" priority="26" operator="equal">
      <formula>0</formula>
    </cfRule>
  </conditionalFormatting>
  <conditionalFormatting sqref="T47:T73">
    <cfRule type="cellIs" dxfId="84" priority="21" operator="equal">
      <formula>0</formula>
    </cfRule>
  </conditionalFormatting>
  <conditionalFormatting sqref="X47:X73">
    <cfRule type="cellIs" dxfId="83" priority="20" operator="equal">
      <formula>0</formula>
    </cfRule>
  </conditionalFormatting>
  <conditionalFormatting sqref="AB47:AB73">
    <cfRule type="cellIs" dxfId="82" priority="19" operator="equal">
      <formula>0</formula>
    </cfRule>
  </conditionalFormatting>
  <hyperlinks>
    <hyperlink ref="AC2" location="Contenido!A1" display="Contenido" xr:uid="{00000000-0004-0000-23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 tint="-0.499984740745262"/>
  </sheetPr>
  <dimension ref="A2:I25"/>
  <sheetViews>
    <sheetView showGridLines="0" zoomScaleNormal="100" workbookViewId="0">
      <selection activeCell="I2" sqref="I2"/>
    </sheetView>
  </sheetViews>
  <sheetFormatPr baseColWidth="10" defaultRowHeight="12.75" x14ac:dyDescent="0.2"/>
  <cols>
    <col min="1" max="16384" width="11" style="54"/>
  </cols>
  <sheetData>
    <row r="2" spans="1:9" ht="15" x14ac:dyDescent="0.25">
      <c r="I2" s="102" t="s">
        <v>124</v>
      </c>
    </row>
    <row r="7" spans="1:9" ht="12.75" customHeight="1" x14ac:dyDescent="0.2">
      <c r="A7" s="161" t="s">
        <v>218</v>
      </c>
      <c r="B7" s="161"/>
      <c r="C7" s="161"/>
      <c r="D7" s="161"/>
      <c r="E7" s="161"/>
      <c r="F7" s="161"/>
      <c r="G7" s="161"/>
      <c r="H7" s="161"/>
    </row>
    <row r="8" spans="1:9" ht="12.75" customHeight="1" x14ac:dyDescent="0.2">
      <c r="A8" s="161"/>
      <c r="B8" s="161"/>
      <c r="C8" s="161"/>
      <c r="D8" s="161"/>
      <c r="E8" s="161"/>
      <c r="F8" s="161"/>
      <c r="G8" s="161"/>
      <c r="H8" s="161"/>
    </row>
    <row r="9" spans="1:9" ht="12.75" customHeight="1" x14ac:dyDescent="0.2">
      <c r="A9" s="161"/>
      <c r="B9" s="161"/>
      <c r="C9" s="161"/>
      <c r="D9" s="161"/>
      <c r="E9" s="161"/>
      <c r="F9" s="161"/>
      <c r="G9" s="161"/>
      <c r="H9" s="161"/>
    </row>
    <row r="10" spans="1:9" ht="12.75" customHeight="1" x14ac:dyDescent="0.2">
      <c r="A10" s="161"/>
      <c r="B10" s="161"/>
      <c r="C10" s="161"/>
      <c r="D10" s="161"/>
      <c r="E10" s="161"/>
      <c r="F10" s="161"/>
      <c r="G10" s="161"/>
      <c r="H10" s="161"/>
    </row>
    <row r="11" spans="1:9" ht="12.75" customHeight="1" x14ac:dyDescent="0.2">
      <c r="A11" s="161"/>
      <c r="B11" s="161"/>
      <c r="C11" s="161"/>
      <c r="D11" s="161"/>
      <c r="E11" s="161"/>
      <c r="F11" s="161"/>
      <c r="G11" s="161"/>
      <c r="H11" s="161"/>
    </row>
    <row r="12" spans="1:9" ht="12.75" customHeight="1" x14ac:dyDescent="0.2">
      <c r="A12" s="161"/>
      <c r="B12" s="161"/>
      <c r="C12" s="161"/>
      <c r="D12" s="161"/>
      <c r="E12" s="161"/>
      <c r="F12" s="161"/>
      <c r="G12" s="161"/>
      <c r="H12" s="161"/>
    </row>
    <row r="13" spans="1:9" ht="12.75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9" ht="12.75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9" ht="12.75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9" ht="12.75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2.75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2.75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ht="12.75" customHeight="1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ht="12.75" customHeight="1" x14ac:dyDescent="0.2">
      <c r="A20" s="161"/>
      <c r="B20" s="161"/>
      <c r="C20" s="161"/>
      <c r="D20" s="161"/>
      <c r="E20" s="161"/>
      <c r="F20" s="161"/>
      <c r="G20" s="161"/>
      <c r="H20" s="161"/>
    </row>
    <row r="21" spans="1:8" ht="12.75" customHeight="1" x14ac:dyDescent="0.2">
      <c r="A21" s="161"/>
      <c r="B21" s="161"/>
      <c r="C21" s="161"/>
      <c r="D21" s="161"/>
      <c r="E21" s="161"/>
      <c r="F21" s="161"/>
      <c r="G21" s="161"/>
      <c r="H21" s="161"/>
    </row>
    <row r="22" spans="1:8" ht="12.75" customHeight="1" x14ac:dyDescent="0.2">
      <c r="A22" s="161"/>
      <c r="B22" s="161"/>
      <c r="C22" s="161"/>
      <c r="D22" s="161"/>
      <c r="E22" s="161"/>
      <c r="F22" s="161"/>
      <c r="G22" s="161"/>
      <c r="H22" s="161"/>
    </row>
    <row r="23" spans="1:8" ht="12.75" customHeight="1" x14ac:dyDescent="0.2">
      <c r="A23" s="161"/>
      <c r="B23" s="161"/>
      <c r="C23" s="161"/>
      <c r="D23" s="161"/>
      <c r="E23" s="161"/>
      <c r="F23" s="161"/>
      <c r="G23" s="161"/>
      <c r="H23" s="161"/>
    </row>
    <row r="24" spans="1:8" x14ac:dyDescent="0.2">
      <c r="A24" s="161"/>
      <c r="B24" s="161"/>
      <c r="C24" s="161"/>
      <c r="D24" s="161"/>
      <c r="E24" s="161"/>
      <c r="F24" s="161"/>
      <c r="G24" s="161"/>
      <c r="H24" s="161"/>
    </row>
    <row r="25" spans="1:8" x14ac:dyDescent="0.2">
      <c r="A25" s="161"/>
      <c r="B25" s="161"/>
      <c r="C25" s="161"/>
      <c r="D25" s="161"/>
      <c r="E25" s="161"/>
      <c r="F25" s="161"/>
      <c r="G25" s="161"/>
      <c r="H25" s="161"/>
    </row>
  </sheetData>
  <mergeCells count="1">
    <mergeCell ref="A7:H25"/>
  </mergeCells>
  <hyperlinks>
    <hyperlink ref="I2" location="Contenido!A1" display="Contenido" xr:uid="{00000000-0004-0000-24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 tint="0.59999389629810485"/>
    <pageSetUpPr fitToPage="1"/>
  </sheetPr>
  <dimension ref="A1:AF60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45" customWidth="1"/>
    <col min="2" max="4" width="6.125" style="82" bestFit="1" customWidth="1"/>
    <col min="5" max="5" width="1.25" style="82" customWidth="1"/>
    <col min="6" max="8" width="5.375" style="82" customWidth="1"/>
    <col min="9" max="9" width="1.25" style="82" customWidth="1"/>
    <col min="10" max="12" width="5.375" style="82" customWidth="1"/>
    <col min="13" max="13" width="1.25" style="82" customWidth="1"/>
    <col min="14" max="16" width="5.375" style="82" customWidth="1"/>
    <col min="17" max="17" width="1.25" style="82" customWidth="1"/>
    <col min="18" max="20" width="5.375" style="82" customWidth="1"/>
    <col min="21" max="21" width="1.25" style="82" customWidth="1"/>
    <col min="22" max="24" width="5.375" style="82" customWidth="1"/>
    <col min="25" max="25" width="1.25" style="82" customWidth="1"/>
    <col min="26" max="28" width="5.375" style="82" customWidth="1"/>
    <col min="29" max="29" width="9.5" style="1" customWidth="1"/>
    <col min="30" max="16384" width="11" style="43"/>
  </cols>
  <sheetData>
    <row r="1" spans="1:29" ht="15" customHeight="1" x14ac:dyDescent="0.25">
      <c r="A1" s="174" t="s">
        <v>232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</row>
    <row r="2" spans="1:29" ht="15" customHeight="1" x14ac:dyDescent="0.25">
      <c r="A2" s="175" t="s">
        <v>209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02" t="s">
        <v>124</v>
      </c>
    </row>
    <row r="3" spans="1:29" ht="15" x14ac:dyDescent="0.25">
      <c r="A3" s="175" t="s">
        <v>98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</row>
    <row r="4" spans="1:29" ht="15" x14ac:dyDescent="0.25">
      <c r="A4" s="174" t="s">
        <v>80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spans="1:29" s="75" customFormat="1" ht="17.25" customHeight="1" x14ac:dyDescent="0.15">
      <c r="A5" s="176" t="s">
        <v>97</v>
      </c>
      <c r="B5" s="173" t="s">
        <v>0</v>
      </c>
      <c r="C5" s="173"/>
      <c r="D5" s="173"/>
      <c r="E5" s="124"/>
      <c r="F5" s="173" t="s">
        <v>118</v>
      </c>
      <c r="G5" s="173"/>
      <c r="H5" s="173"/>
      <c r="I5" s="124"/>
      <c r="J5" s="173" t="s">
        <v>119</v>
      </c>
      <c r="K5" s="173"/>
      <c r="L5" s="173"/>
      <c r="M5" s="124"/>
      <c r="N5" s="173" t="s">
        <v>120</v>
      </c>
      <c r="O5" s="173"/>
      <c r="P5" s="173"/>
      <c r="Q5" s="124"/>
      <c r="R5" s="173" t="s">
        <v>121</v>
      </c>
      <c r="S5" s="173"/>
      <c r="T5" s="173"/>
      <c r="U5" s="124"/>
      <c r="V5" s="173" t="s">
        <v>122</v>
      </c>
      <c r="W5" s="173"/>
      <c r="X5" s="173"/>
      <c r="Y5" s="124"/>
      <c r="Z5" s="173" t="s">
        <v>123</v>
      </c>
      <c r="AA5" s="173"/>
      <c r="AB5" s="173"/>
      <c r="AC5" s="35"/>
    </row>
    <row r="6" spans="1:29" s="75" customFormat="1" ht="27.75" customHeight="1" x14ac:dyDescent="0.15">
      <c r="A6" s="176"/>
      <c r="B6" s="125" t="s">
        <v>0</v>
      </c>
      <c r="C6" s="125" t="s">
        <v>9</v>
      </c>
      <c r="D6" s="125" t="s">
        <v>10</v>
      </c>
      <c r="E6" s="126"/>
      <c r="F6" s="125" t="s">
        <v>0</v>
      </c>
      <c r="G6" s="125" t="s">
        <v>9</v>
      </c>
      <c r="H6" s="125" t="s">
        <v>10</v>
      </c>
      <c r="I6" s="125"/>
      <c r="J6" s="125" t="s">
        <v>0</v>
      </c>
      <c r="K6" s="125" t="s">
        <v>9</v>
      </c>
      <c r="L6" s="125" t="s">
        <v>10</v>
      </c>
      <c r="M6" s="126"/>
      <c r="N6" s="125" t="s">
        <v>0</v>
      </c>
      <c r="O6" s="125" t="s">
        <v>9</v>
      </c>
      <c r="P6" s="125" t="s">
        <v>10</v>
      </c>
      <c r="Q6" s="126"/>
      <c r="R6" s="125" t="s">
        <v>0</v>
      </c>
      <c r="S6" s="125" t="s">
        <v>9</v>
      </c>
      <c r="T6" s="125" t="s">
        <v>10</v>
      </c>
      <c r="U6" s="126"/>
      <c r="V6" s="125" t="s">
        <v>0</v>
      </c>
      <c r="W6" s="125" t="s">
        <v>9</v>
      </c>
      <c r="X6" s="125" t="s">
        <v>10</v>
      </c>
      <c r="Y6" s="126"/>
      <c r="Z6" s="125" t="s">
        <v>0</v>
      </c>
      <c r="AA6" s="125" t="s">
        <v>9</v>
      </c>
      <c r="AB6" s="125" t="s">
        <v>10</v>
      </c>
      <c r="AC6" s="35"/>
    </row>
    <row r="7" spans="1:29" s="46" customFormat="1" x14ac:dyDescent="0.2">
      <c r="A7" s="4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1"/>
    </row>
    <row r="8" spans="1:29" s="46" customFormat="1" x14ac:dyDescent="0.2">
      <c r="A8" s="177" t="s">
        <v>101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"/>
    </row>
    <row r="9" spans="1:29" s="94" customFormat="1" x14ac:dyDescent="0.2">
      <c r="A9" s="47" t="s">
        <v>0</v>
      </c>
      <c r="B9" s="93">
        <f>SUM(B10:B12)</f>
        <v>1812</v>
      </c>
      <c r="C9" s="93">
        <f t="shared" ref="C9:D9" si="0">SUM(C10:C12)</f>
        <v>1062</v>
      </c>
      <c r="D9" s="93">
        <f t="shared" si="0"/>
        <v>750</v>
      </c>
      <c r="E9" s="93"/>
      <c r="F9" s="93">
        <f>SUM(F10:F12)</f>
        <v>111</v>
      </c>
      <c r="G9" s="93">
        <f t="shared" ref="G9:H9" si="1">SUM(G10:G12)</f>
        <v>88</v>
      </c>
      <c r="H9" s="93">
        <f t="shared" si="1"/>
        <v>23</v>
      </c>
      <c r="I9" s="93"/>
      <c r="J9" s="93">
        <f t="shared" ref="J9:L9" si="2">SUM(J10:J12)</f>
        <v>100</v>
      </c>
      <c r="K9" s="93">
        <f t="shared" si="2"/>
        <v>94</v>
      </c>
      <c r="L9" s="93">
        <f t="shared" si="2"/>
        <v>6</v>
      </c>
      <c r="M9" s="93"/>
      <c r="N9" s="93">
        <f t="shared" ref="N9:P9" si="3">SUM(N10:N12)</f>
        <v>96</v>
      </c>
      <c r="O9" s="93">
        <f t="shared" si="3"/>
        <v>61</v>
      </c>
      <c r="P9" s="93">
        <f t="shared" si="3"/>
        <v>35</v>
      </c>
      <c r="Q9" s="93"/>
      <c r="R9" s="93">
        <f t="shared" ref="R9:T9" si="4">SUM(R10:R12)</f>
        <v>604</v>
      </c>
      <c r="S9" s="93">
        <f t="shared" si="4"/>
        <v>311</v>
      </c>
      <c r="T9" s="93">
        <f t="shared" si="4"/>
        <v>293</v>
      </c>
      <c r="U9" s="93"/>
      <c r="V9" s="93">
        <f t="shared" ref="V9:X9" si="5">SUM(V10:V12)</f>
        <v>830</v>
      </c>
      <c r="W9" s="93">
        <f t="shared" si="5"/>
        <v>464</v>
      </c>
      <c r="X9" s="93">
        <f t="shared" si="5"/>
        <v>366</v>
      </c>
      <c r="Y9" s="93"/>
      <c r="Z9" s="93">
        <f t="shared" ref="Z9:AA9" si="6">SUM(Z10:Z12)</f>
        <v>71</v>
      </c>
      <c r="AA9" s="93">
        <f t="shared" si="6"/>
        <v>44</v>
      </c>
      <c r="AB9" s="93">
        <f>SUM(AB10:AB12)</f>
        <v>27</v>
      </c>
      <c r="AC9" s="44"/>
    </row>
    <row r="10" spans="1:29" x14ac:dyDescent="0.2">
      <c r="A10" s="49" t="s">
        <v>1</v>
      </c>
      <c r="B10" s="82">
        <f>+F10+J10+N10+R10+V10+Z10</f>
        <v>1703</v>
      </c>
      <c r="C10" s="82">
        <f>+G10+K10+O10+S10+W10+AA10</f>
        <v>974</v>
      </c>
      <c r="D10" s="82">
        <f>+B10-C10</f>
        <v>729</v>
      </c>
      <c r="E10" s="81"/>
      <c r="F10" s="81">
        <f>+F15+F20</f>
        <v>83</v>
      </c>
      <c r="G10" s="81">
        <f t="shared" ref="G10" si="7">+G15+G20</f>
        <v>63</v>
      </c>
      <c r="H10" s="81">
        <f>+F10-G10</f>
        <v>20</v>
      </c>
      <c r="I10" s="81"/>
      <c r="J10" s="81">
        <f>+J15+J20</f>
        <v>79</v>
      </c>
      <c r="K10" s="81">
        <f t="shared" ref="K10:L10" si="8">+K15+K20</f>
        <v>78</v>
      </c>
      <c r="L10" s="81">
        <f t="shared" si="8"/>
        <v>1</v>
      </c>
      <c r="M10" s="81"/>
      <c r="N10" s="81">
        <f>+N15+N20</f>
        <v>83</v>
      </c>
      <c r="O10" s="81">
        <f t="shared" ref="O10:P10" si="9">+O15+O20</f>
        <v>49</v>
      </c>
      <c r="P10" s="81">
        <f t="shared" si="9"/>
        <v>34</v>
      </c>
      <c r="Q10" s="81"/>
      <c r="R10" s="81">
        <f>+R15+R20</f>
        <v>574</v>
      </c>
      <c r="S10" s="81">
        <f t="shared" ref="S10:T10" si="10">+S15+S20</f>
        <v>288</v>
      </c>
      <c r="T10" s="81">
        <f t="shared" si="10"/>
        <v>286</v>
      </c>
      <c r="U10" s="81"/>
      <c r="V10" s="81">
        <f>+V15+V20</f>
        <v>813</v>
      </c>
      <c r="W10" s="81">
        <f t="shared" ref="W10:X10" si="11">+W15+W20</f>
        <v>452</v>
      </c>
      <c r="X10" s="81">
        <f t="shared" si="11"/>
        <v>361</v>
      </c>
      <c r="Y10" s="81"/>
      <c r="Z10" s="81">
        <f>+Z15+Z20</f>
        <v>71</v>
      </c>
      <c r="AA10" s="81">
        <f t="shared" ref="AA10:AB10" si="12">+AA15+AA20</f>
        <v>44</v>
      </c>
      <c r="AB10" s="81">
        <f t="shared" si="12"/>
        <v>27</v>
      </c>
    </row>
    <row r="11" spans="1:29" x14ac:dyDescent="0.2">
      <c r="A11" s="49" t="s">
        <v>2</v>
      </c>
      <c r="B11" s="82">
        <f t="shared" ref="B11:C12" si="13">+F11+J11+N11+R11+V11+Z11</f>
        <v>11</v>
      </c>
      <c r="C11" s="82">
        <f t="shared" si="13"/>
        <v>4</v>
      </c>
      <c r="D11" s="82">
        <f t="shared" ref="D11:D12" si="14">+B11-C11</f>
        <v>7</v>
      </c>
      <c r="E11" s="81"/>
      <c r="F11" s="81">
        <f>+F16</f>
        <v>3</v>
      </c>
      <c r="G11" s="81">
        <f t="shared" ref="G11:H11" si="15">+G16</f>
        <v>3</v>
      </c>
      <c r="H11" s="81">
        <f t="shared" si="15"/>
        <v>0</v>
      </c>
      <c r="I11" s="81"/>
      <c r="J11" s="81">
        <f>+J16</f>
        <v>3</v>
      </c>
      <c r="K11" s="81">
        <f t="shared" ref="K11:L11" si="16">+K16</f>
        <v>0</v>
      </c>
      <c r="L11" s="81">
        <f t="shared" si="16"/>
        <v>3</v>
      </c>
      <c r="M11" s="81"/>
      <c r="N11" s="81">
        <f>+N16</f>
        <v>-2</v>
      </c>
      <c r="O11" s="81">
        <f t="shared" ref="O11:P11" si="17">+O16</f>
        <v>-2</v>
      </c>
      <c r="P11" s="81">
        <f t="shared" si="17"/>
        <v>0</v>
      </c>
      <c r="Q11" s="81"/>
      <c r="R11" s="81">
        <f>+R16</f>
        <v>5</v>
      </c>
      <c r="S11" s="81">
        <f t="shared" ref="S11:T11" si="18">+S16</f>
        <v>2</v>
      </c>
      <c r="T11" s="81">
        <f t="shared" si="18"/>
        <v>3</v>
      </c>
      <c r="U11" s="81"/>
      <c r="V11" s="81">
        <f>+V16</f>
        <v>2</v>
      </c>
      <c r="W11" s="81">
        <f t="shared" ref="W11:X11" si="19">+W16</f>
        <v>1</v>
      </c>
      <c r="X11" s="81">
        <f t="shared" si="19"/>
        <v>1</v>
      </c>
      <c r="Y11" s="81"/>
      <c r="Z11" s="81">
        <f>+Z16</f>
        <v>0</v>
      </c>
      <c r="AA11" s="81">
        <f t="shared" ref="AA11:AB11" si="20">+AA16</f>
        <v>0</v>
      </c>
      <c r="AB11" s="81">
        <f t="shared" si="20"/>
        <v>0</v>
      </c>
    </row>
    <row r="12" spans="1:29" x14ac:dyDescent="0.2">
      <c r="A12" s="49" t="s">
        <v>81</v>
      </c>
      <c r="B12" s="82">
        <f t="shared" si="13"/>
        <v>98</v>
      </c>
      <c r="C12" s="82">
        <f t="shared" si="13"/>
        <v>84</v>
      </c>
      <c r="D12" s="82">
        <f t="shared" si="14"/>
        <v>14</v>
      </c>
      <c r="E12" s="81"/>
      <c r="F12" s="81">
        <f>+F17</f>
        <v>25</v>
      </c>
      <c r="G12" s="81">
        <f t="shared" ref="G12" si="21">+G17</f>
        <v>22</v>
      </c>
      <c r="H12" s="81">
        <f t="shared" ref="H12" si="22">+F12-G12</f>
        <v>3</v>
      </c>
      <c r="I12" s="81"/>
      <c r="J12" s="81">
        <f>+J17</f>
        <v>18</v>
      </c>
      <c r="K12" s="81">
        <f t="shared" ref="K12:L12" si="23">+K17</f>
        <v>16</v>
      </c>
      <c r="L12" s="81">
        <f t="shared" si="23"/>
        <v>2</v>
      </c>
      <c r="M12" s="81"/>
      <c r="N12" s="81">
        <f>+N17</f>
        <v>15</v>
      </c>
      <c r="O12" s="81">
        <f t="shared" ref="O12:P12" si="24">+O17</f>
        <v>14</v>
      </c>
      <c r="P12" s="81">
        <f t="shared" si="24"/>
        <v>1</v>
      </c>
      <c r="Q12" s="81"/>
      <c r="R12" s="81">
        <f>+R17</f>
        <v>25</v>
      </c>
      <c r="S12" s="81">
        <f t="shared" ref="S12:T12" si="25">+S17</f>
        <v>21</v>
      </c>
      <c r="T12" s="81">
        <f t="shared" si="25"/>
        <v>4</v>
      </c>
      <c r="U12" s="81"/>
      <c r="V12" s="81">
        <f>+V17</f>
        <v>15</v>
      </c>
      <c r="W12" s="81">
        <f t="shared" ref="W12:X12" si="26">+W17</f>
        <v>11</v>
      </c>
      <c r="X12" s="81">
        <f t="shared" si="26"/>
        <v>4</v>
      </c>
      <c r="Y12" s="81"/>
      <c r="Z12" s="81">
        <f>+Z17</f>
        <v>0</v>
      </c>
      <c r="AA12" s="81">
        <f t="shared" ref="AA12:AB12" si="27">+AA17</f>
        <v>0</v>
      </c>
      <c r="AB12" s="81">
        <f t="shared" si="27"/>
        <v>0</v>
      </c>
    </row>
    <row r="13" spans="1:29" x14ac:dyDescent="0.2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9" s="94" customFormat="1" x14ac:dyDescent="0.2">
      <c r="A14" s="47" t="s">
        <v>83</v>
      </c>
      <c r="B14" s="93">
        <f>SUM(B15:B17)</f>
        <v>1208</v>
      </c>
      <c r="C14" s="93">
        <f t="shared" ref="C14:D14" si="28">SUM(C15:C17)</f>
        <v>686</v>
      </c>
      <c r="D14" s="93">
        <f t="shared" si="28"/>
        <v>522</v>
      </c>
      <c r="E14" s="93"/>
      <c r="F14" s="93">
        <f>SUM(F15:F17)</f>
        <v>104</v>
      </c>
      <c r="G14" s="93">
        <f t="shared" ref="G14:H14" si="29">SUM(G15:G17)</f>
        <v>88</v>
      </c>
      <c r="H14" s="93">
        <f t="shared" si="29"/>
        <v>16</v>
      </c>
      <c r="I14" s="93"/>
      <c r="J14" s="93">
        <f>SUM(J15:J17)</f>
        <v>66</v>
      </c>
      <c r="K14" s="93">
        <f t="shared" ref="K14:L14" si="30">SUM(K15:K17)</f>
        <v>50</v>
      </c>
      <c r="L14" s="93">
        <f t="shared" si="30"/>
        <v>16</v>
      </c>
      <c r="M14" s="93"/>
      <c r="N14" s="93">
        <f>SUM(N15:N17)</f>
        <v>64</v>
      </c>
      <c r="O14" s="93">
        <f t="shared" ref="O14:P14" si="31">SUM(O15:O17)</f>
        <v>36</v>
      </c>
      <c r="P14" s="93">
        <f t="shared" si="31"/>
        <v>28</v>
      </c>
      <c r="Q14" s="93"/>
      <c r="R14" s="93">
        <f>SUM(R15:R17)</f>
        <v>386</v>
      </c>
      <c r="S14" s="93">
        <f t="shared" ref="S14:T14" si="32">SUM(S15:S17)</f>
        <v>186</v>
      </c>
      <c r="T14" s="93">
        <f t="shared" si="32"/>
        <v>200</v>
      </c>
      <c r="U14" s="93"/>
      <c r="V14" s="93">
        <f>SUM(V15:V17)</f>
        <v>530</v>
      </c>
      <c r="W14" s="93">
        <f t="shared" ref="W14:X14" si="33">SUM(W15:W17)</f>
        <v>290</v>
      </c>
      <c r="X14" s="93">
        <f t="shared" si="33"/>
        <v>240</v>
      </c>
      <c r="Y14" s="93"/>
      <c r="Z14" s="93">
        <f>SUM(Z15:Z17)</f>
        <v>58</v>
      </c>
      <c r="AA14" s="93">
        <f t="shared" ref="AA14:AB14" si="34">SUM(AA15:AA17)</f>
        <v>36</v>
      </c>
      <c r="AB14" s="93">
        <f t="shared" si="34"/>
        <v>22</v>
      </c>
      <c r="AC14" s="44"/>
    </row>
    <row r="15" spans="1:29" x14ac:dyDescent="0.2">
      <c r="A15" s="49" t="s">
        <v>1</v>
      </c>
      <c r="B15" s="82">
        <f>+F15+J15+N15+R15+V15+Z15</f>
        <v>1099</v>
      </c>
      <c r="C15" s="82">
        <f>+G15+K15+O15+S15+W15+AA15</f>
        <v>598</v>
      </c>
      <c r="D15" s="82">
        <f t="shared" ref="D15:D17" si="35">+B15-C15</f>
        <v>501</v>
      </c>
      <c r="F15" s="82">
        <v>76</v>
      </c>
      <c r="G15" s="82">
        <v>63</v>
      </c>
      <c r="H15" s="81">
        <f>+F15-G15</f>
        <v>13</v>
      </c>
      <c r="J15" s="81">
        <v>45</v>
      </c>
      <c r="K15" s="81">
        <v>34</v>
      </c>
      <c r="L15" s="81">
        <f>+J15-K15</f>
        <v>11</v>
      </c>
      <c r="M15" s="81"/>
      <c r="N15" s="81">
        <v>51</v>
      </c>
      <c r="O15" s="81">
        <v>24</v>
      </c>
      <c r="P15" s="81">
        <f>+N15-O15</f>
        <v>27</v>
      </c>
      <c r="Q15" s="81"/>
      <c r="R15" s="81">
        <v>356</v>
      </c>
      <c r="S15" s="81">
        <v>163</v>
      </c>
      <c r="T15" s="81">
        <f>+R15-S15</f>
        <v>193</v>
      </c>
      <c r="U15" s="81"/>
      <c r="V15" s="81">
        <v>513</v>
      </c>
      <c r="W15" s="81">
        <v>278</v>
      </c>
      <c r="X15" s="81">
        <f>+V15-W15</f>
        <v>235</v>
      </c>
      <c r="Y15" s="81"/>
      <c r="Z15" s="81">
        <v>58</v>
      </c>
      <c r="AA15" s="81">
        <v>36</v>
      </c>
      <c r="AB15" s="81">
        <f>+Z15-AA15</f>
        <v>22</v>
      </c>
    </row>
    <row r="16" spans="1:29" x14ac:dyDescent="0.2">
      <c r="A16" s="49" t="s">
        <v>2</v>
      </c>
      <c r="B16" s="82">
        <f t="shared" ref="B16:C17" si="36">+F16+J16+N16+R16+V16+Z16</f>
        <v>11</v>
      </c>
      <c r="C16" s="82">
        <f t="shared" si="36"/>
        <v>4</v>
      </c>
      <c r="D16" s="82">
        <f t="shared" si="35"/>
        <v>7</v>
      </c>
      <c r="F16" s="82">
        <v>3</v>
      </c>
      <c r="G16" s="82">
        <v>3</v>
      </c>
      <c r="H16" s="81">
        <f t="shared" ref="H16:H17" si="37">+F16-G16</f>
        <v>0</v>
      </c>
      <c r="J16" s="82">
        <v>3</v>
      </c>
      <c r="K16" s="82">
        <v>0</v>
      </c>
      <c r="L16" s="81">
        <f t="shared" ref="L16:L17" si="38">+J16-K16</f>
        <v>3</v>
      </c>
      <c r="N16" s="82">
        <v>-2</v>
      </c>
      <c r="O16" s="82">
        <v>-2</v>
      </c>
      <c r="P16" s="81">
        <f t="shared" ref="P16:P17" si="39">+N16-O16</f>
        <v>0</v>
      </c>
      <c r="R16" s="82">
        <v>5</v>
      </c>
      <c r="S16" s="82">
        <v>2</v>
      </c>
      <c r="T16" s="81">
        <f t="shared" ref="T16:T17" si="40">+R16-S16</f>
        <v>3</v>
      </c>
      <c r="V16" s="82">
        <v>2</v>
      </c>
      <c r="W16" s="82">
        <v>1</v>
      </c>
      <c r="X16" s="81">
        <f t="shared" ref="X16:X17" si="41">+V16-W16</f>
        <v>1</v>
      </c>
      <c r="Z16" s="82">
        <v>0</v>
      </c>
      <c r="AA16" s="82">
        <v>0</v>
      </c>
      <c r="AB16" s="81">
        <f t="shared" ref="AB16:AB17" si="42">+Z16-AA16</f>
        <v>0</v>
      </c>
    </row>
    <row r="17" spans="1:29" x14ac:dyDescent="0.2">
      <c r="A17" s="49" t="s">
        <v>81</v>
      </c>
      <c r="B17" s="82">
        <f t="shared" si="36"/>
        <v>98</v>
      </c>
      <c r="C17" s="82">
        <f t="shared" si="36"/>
        <v>84</v>
      </c>
      <c r="D17" s="82">
        <f t="shared" si="35"/>
        <v>14</v>
      </c>
      <c r="F17" s="82">
        <v>25</v>
      </c>
      <c r="G17" s="82">
        <v>22</v>
      </c>
      <c r="H17" s="81">
        <f t="shared" si="37"/>
        <v>3</v>
      </c>
      <c r="J17" s="82">
        <v>18</v>
      </c>
      <c r="K17" s="82">
        <v>16</v>
      </c>
      <c r="L17" s="81">
        <f t="shared" si="38"/>
        <v>2</v>
      </c>
      <c r="N17" s="82">
        <v>15</v>
      </c>
      <c r="O17" s="82">
        <v>14</v>
      </c>
      <c r="P17" s="81">
        <f t="shared" si="39"/>
        <v>1</v>
      </c>
      <c r="R17" s="82">
        <v>25</v>
      </c>
      <c r="S17" s="82">
        <v>21</v>
      </c>
      <c r="T17" s="81">
        <f t="shared" si="40"/>
        <v>4</v>
      </c>
      <c r="V17" s="82">
        <v>15</v>
      </c>
      <c r="W17" s="82">
        <v>11</v>
      </c>
      <c r="X17" s="81">
        <f t="shared" si="41"/>
        <v>4</v>
      </c>
      <c r="Z17" s="82">
        <v>0</v>
      </c>
      <c r="AA17" s="82">
        <v>0</v>
      </c>
      <c r="AB17" s="81">
        <f t="shared" si="42"/>
        <v>0</v>
      </c>
    </row>
    <row r="19" spans="1:29" s="94" customFormat="1" x14ac:dyDescent="0.2">
      <c r="A19" s="48" t="s">
        <v>82</v>
      </c>
      <c r="B19" s="93">
        <f>SUM(B20:B20)</f>
        <v>604</v>
      </c>
      <c r="C19" s="93">
        <f>SUM(C20:C20)</f>
        <v>376</v>
      </c>
      <c r="D19" s="93">
        <f>SUM(D20:D20)</f>
        <v>228</v>
      </c>
      <c r="E19" s="93"/>
      <c r="F19" s="93">
        <f>SUM(F20:F20)</f>
        <v>7</v>
      </c>
      <c r="G19" s="93">
        <f>SUM(G20:G20)</f>
        <v>0</v>
      </c>
      <c r="H19" s="93">
        <f>SUM(H20:H20)</f>
        <v>7</v>
      </c>
      <c r="I19" s="93"/>
      <c r="J19" s="93">
        <f>SUM(J20:J20)</f>
        <v>34</v>
      </c>
      <c r="K19" s="93">
        <f>SUM(K20:K20)</f>
        <v>44</v>
      </c>
      <c r="L19" s="93">
        <f>SUM(L20:L20)</f>
        <v>-10</v>
      </c>
      <c r="M19" s="93"/>
      <c r="N19" s="93">
        <f>SUM(N20:N20)</f>
        <v>32</v>
      </c>
      <c r="O19" s="93">
        <f>SUM(O20:O20)</f>
        <v>25</v>
      </c>
      <c r="P19" s="93">
        <f>SUM(P20:P20)</f>
        <v>7</v>
      </c>
      <c r="Q19" s="93"/>
      <c r="R19" s="93">
        <f>SUM(R20:R20)</f>
        <v>218</v>
      </c>
      <c r="S19" s="93">
        <f>SUM(S20:S20)</f>
        <v>125</v>
      </c>
      <c r="T19" s="93">
        <f>SUM(T20:T20)</f>
        <v>93</v>
      </c>
      <c r="U19" s="93"/>
      <c r="V19" s="93">
        <f>SUM(V20:V20)</f>
        <v>300</v>
      </c>
      <c r="W19" s="93">
        <f>SUM(W20:W20)</f>
        <v>174</v>
      </c>
      <c r="X19" s="93">
        <f>SUM(X20:X20)</f>
        <v>126</v>
      </c>
      <c r="Y19" s="93"/>
      <c r="Z19" s="93">
        <f>SUM(Z20:Z20)</f>
        <v>13</v>
      </c>
      <c r="AA19" s="93">
        <f>SUM(AA20:AA20)</f>
        <v>8</v>
      </c>
      <c r="AB19" s="93">
        <f>SUM(AB20:AB20)</f>
        <v>5</v>
      </c>
      <c r="AC19" s="44"/>
    </row>
    <row r="20" spans="1:29" x14ac:dyDescent="0.2">
      <c r="A20" s="49" t="s">
        <v>1</v>
      </c>
      <c r="B20" s="82">
        <f>+F20+J20+N20+R20+V20+Z20</f>
        <v>604</v>
      </c>
      <c r="C20" s="82">
        <f>+G20+K20+O20+S20+W20+AA20</f>
        <v>376</v>
      </c>
      <c r="D20" s="82">
        <f t="shared" ref="D20" si="43">+B20-C20</f>
        <v>228</v>
      </c>
      <c r="F20" s="82">
        <v>7</v>
      </c>
      <c r="G20" s="82">
        <v>0</v>
      </c>
      <c r="H20" s="81">
        <f>+F20-G20</f>
        <v>7</v>
      </c>
      <c r="J20" s="82">
        <v>34</v>
      </c>
      <c r="K20" s="82">
        <v>44</v>
      </c>
      <c r="L20" s="81">
        <f>+J20-K20</f>
        <v>-10</v>
      </c>
      <c r="N20" s="82">
        <v>32</v>
      </c>
      <c r="O20" s="82">
        <v>25</v>
      </c>
      <c r="P20" s="81">
        <f>+N20-O20</f>
        <v>7</v>
      </c>
      <c r="R20" s="82">
        <v>218</v>
      </c>
      <c r="S20" s="82">
        <v>125</v>
      </c>
      <c r="T20" s="81">
        <f>+R20-S20</f>
        <v>93</v>
      </c>
      <c r="V20" s="82">
        <v>300</v>
      </c>
      <c r="W20" s="82">
        <v>174</v>
      </c>
      <c r="X20" s="81">
        <f>+V20-W20</f>
        <v>126</v>
      </c>
      <c r="Z20" s="82">
        <v>13</v>
      </c>
      <c r="AA20" s="82">
        <v>8</v>
      </c>
      <c r="AB20" s="81">
        <f>+Z20-AA20</f>
        <v>5</v>
      </c>
    </row>
    <row r="21" spans="1:29" ht="15" customHeight="1" x14ac:dyDescent="0.2">
      <c r="A21" s="43"/>
    </row>
    <row r="22" spans="1:29" s="46" customFormat="1" ht="15" x14ac:dyDescent="0.2">
      <c r="A22" s="177" t="s">
        <v>178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"/>
    </row>
    <row r="23" spans="1:29" s="94" customFormat="1" x14ac:dyDescent="0.2">
      <c r="A23" s="47" t="s">
        <v>0</v>
      </c>
      <c r="B23" s="116">
        <f t="shared" ref="B23:D26" si="44">+B9/B47*100</f>
        <v>1.7287272102807751</v>
      </c>
      <c r="C23" s="116">
        <f t="shared" si="44"/>
        <v>2.0178605358160748</v>
      </c>
      <c r="D23" s="116">
        <f t="shared" si="44"/>
        <v>1.4371395175043593</v>
      </c>
      <c r="E23" s="93"/>
      <c r="F23" s="116">
        <f t="shared" ref="F23:H26" si="45">+F9/F47*100</f>
        <v>0.6065905240723537</v>
      </c>
      <c r="G23" s="116">
        <f t="shared" si="45"/>
        <v>0.93607063078395925</v>
      </c>
      <c r="H23" s="116">
        <f t="shared" si="45"/>
        <v>0.25848505282085865</v>
      </c>
      <c r="I23" s="93"/>
      <c r="J23" s="116">
        <f t="shared" ref="J23:L26" si="46">+J9/J47*100</f>
        <v>0.54540496318516496</v>
      </c>
      <c r="K23" s="116">
        <f t="shared" si="46"/>
        <v>0.99449851883199325</v>
      </c>
      <c r="L23" s="116">
        <f t="shared" si="46"/>
        <v>6.7544748395812232E-2</v>
      </c>
      <c r="M23" s="93"/>
      <c r="N23" s="116">
        <f t="shared" ref="N23:P26" si="47">+N9/N47*100</f>
        <v>0.57170080990948069</v>
      </c>
      <c r="O23" s="116">
        <f t="shared" si="47"/>
        <v>0.71286665887577416</v>
      </c>
      <c r="P23" s="116">
        <f t="shared" si="47"/>
        <v>0.42501517911353975</v>
      </c>
      <c r="Q23" s="93"/>
      <c r="R23" s="116">
        <f t="shared" ref="R23:T26" si="48">+R9/R47*100</f>
        <v>3.0896721059900765</v>
      </c>
      <c r="S23" s="116">
        <f t="shared" si="48"/>
        <v>3.2138059315903691</v>
      </c>
      <c r="T23" s="116">
        <f t="shared" si="48"/>
        <v>2.9679902755267422</v>
      </c>
      <c r="U23" s="93"/>
      <c r="V23" s="116">
        <f t="shared" ref="V23:X26" si="49">+V9/V47*100</f>
        <v>4.8634712293448965</v>
      </c>
      <c r="W23" s="116">
        <f t="shared" si="49"/>
        <v>5.4930744643068543</v>
      </c>
      <c r="X23" s="116">
        <f t="shared" si="49"/>
        <v>4.2464323007309437</v>
      </c>
      <c r="Y23" s="93"/>
      <c r="Z23" s="116">
        <f t="shared" ref="Z23:AB25" si="50">+Z9/Z47*100</f>
        <v>0.48050893340552248</v>
      </c>
      <c r="AA23" s="116">
        <f t="shared" si="50"/>
        <v>0.62006764374295376</v>
      </c>
      <c r="AB23" s="116">
        <f t="shared" si="50"/>
        <v>0.3515625</v>
      </c>
      <c r="AC23" s="44"/>
    </row>
    <row r="24" spans="1:29" x14ac:dyDescent="0.2">
      <c r="A24" s="49" t="s">
        <v>1</v>
      </c>
      <c r="B24" s="117">
        <f t="shared" si="44"/>
        <v>1.6796528257224579</v>
      </c>
      <c r="C24" s="117">
        <f t="shared" si="44"/>
        <v>1.9273389267057148</v>
      </c>
      <c r="D24" s="117">
        <f t="shared" si="44"/>
        <v>1.4335155543320093</v>
      </c>
      <c r="E24" s="81"/>
      <c r="F24" s="117">
        <f t="shared" si="45"/>
        <v>0.46623974834288284</v>
      </c>
      <c r="G24" s="117">
        <f t="shared" si="45"/>
        <v>0.6936034349884399</v>
      </c>
      <c r="H24" s="117">
        <f t="shared" si="45"/>
        <v>0.22938410368161488</v>
      </c>
      <c r="I24" s="81"/>
      <c r="J24" s="117">
        <f t="shared" si="46"/>
        <v>0.44163685152057247</v>
      </c>
      <c r="K24" s="117">
        <f t="shared" si="46"/>
        <v>0.85171434811094127</v>
      </c>
      <c r="L24" s="117">
        <f t="shared" si="46"/>
        <v>1.1454753722794959E-2</v>
      </c>
      <c r="M24" s="81"/>
      <c r="N24" s="117">
        <f t="shared" si="47"/>
        <v>0.50808031341821747</v>
      </c>
      <c r="O24" s="117">
        <f t="shared" si="47"/>
        <v>0.5937954435288415</v>
      </c>
      <c r="P24" s="117">
        <f t="shared" si="47"/>
        <v>0.4205838693715982</v>
      </c>
      <c r="Q24" s="81"/>
      <c r="R24" s="117">
        <f t="shared" si="48"/>
        <v>3.0616599103904418</v>
      </c>
      <c r="S24" s="117">
        <f t="shared" si="48"/>
        <v>3.1263569257490227</v>
      </c>
      <c r="T24" s="117">
        <f t="shared" si="48"/>
        <v>2.999161073825503</v>
      </c>
      <c r="U24" s="81"/>
      <c r="V24" s="117">
        <f t="shared" si="49"/>
        <v>4.9497716894977168</v>
      </c>
      <c r="W24" s="117">
        <f t="shared" si="49"/>
        <v>5.6072447587147991</v>
      </c>
      <c r="X24" s="117">
        <f t="shared" si="49"/>
        <v>4.3161166905786708</v>
      </c>
      <c r="Y24" s="81"/>
      <c r="Z24" s="117">
        <f t="shared" si="50"/>
        <v>0.50031710238883798</v>
      </c>
      <c r="AA24" s="117">
        <f t="shared" si="50"/>
        <v>0.64992614475627764</v>
      </c>
      <c r="AB24" s="117">
        <f t="shared" si="50"/>
        <v>0.36383236760544402</v>
      </c>
    </row>
    <row r="25" spans="1:29" x14ac:dyDescent="0.2">
      <c r="A25" s="49" t="s">
        <v>2</v>
      </c>
      <c r="B25" s="117">
        <f t="shared" si="44"/>
        <v>1.3414634146341464</v>
      </c>
      <c r="C25" s="117">
        <f t="shared" si="44"/>
        <v>0.85287846481876328</v>
      </c>
      <c r="D25" s="117">
        <f t="shared" si="44"/>
        <v>1.9943019943019942</v>
      </c>
      <c r="E25" s="81"/>
      <c r="F25" s="117">
        <f t="shared" si="45"/>
        <v>1.89873417721519</v>
      </c>
      <c r="G25" s="117">
        <f t="shared" si="45"/>
        <v>3.125</v>
      </c>
      <c r="H25" s="117">
        <f t="shared" si="45"/>
        <v>0</v>
      </c>
      <c r="I25" s="81"/>
      <c r="J25" s="117">
        <f t="shared" si="46"/>
        <v>2.459016393442623</v>
      </c>
      <c r="K25" s="117">
        <f t="shared" si="46"/>
        <v>0</v>
      </c>
      <c r="L25" s="117">
        <f t="shared" si="46"/>
        <v>4.838709677419355</v>
      </c>
      <c r="M25" s="81"/>
      <c r="N25" s="117">
        <f t="shared" si="47"/>
        <v>-1.3422818791946309</v>
      </c>
      <c r="O25" s="117">
        <f t="shared" si="47"/>
        <v>-2.2471910112359552</v>
      </c>
      <c r="P25" s="117">
        <f t="shared" si="47"/>
        <v>0</v>
      </c>
      <c r="Q25" s="81"/>
      <c r="R25" s="117">
        <f t="shared" si="48"/>
        <v>3.3557046979865772</v>
      </c>
      <c r="S25" s="117">
        <f t="shared" si="48"/>
        <v>2.5641025641025639</v>
      </c>
      <c r="T25" s="117">
        <f t="shared" si="48"/>
        <v>4.225352112676056</v>
      </c>
      <c r="U25" s="81"/>
      <c r="V25" s="117">
        <f t="shared" si="49"/>
        <v>1.8181818181818181</v>
      </c>
      <c r="W25" s="117">
        <f t="shared" si="49"/>
        <v>1.5384615384615385</v>
      </c>
      <c r="X25" s="117">
        <f t="shared" si="49"/>
        <v>2.2222222222222223</v>
      </c>
      <c r="Y25" s="81"/>
      <c r="Z25" s="117">
        <f t="shared" si="50"/>
        <v>0</v>
      </c>
      <c r="AA25" s="117">
        <f t="shared" si="50"/>
        <v>0</v>
      </c>
      <c r="AB25" s="117">
        <f t="shared" si="50"/>
        <v>0</v>
      </c>
    </row>
    <row r="26" spans="1:29" x14ac:dyDescent="0.2">
      <c r="A26" s="49" t="s">
        <v>81</v>
      </c>
      <c r="B26" s="117">
        <f t="shared" si="44"/>
        <v>3.7591100882240123</v>
      </c>
      <c r="C26" s="117">
        <f t="shared" si="44"/>
        <v>5.1692307692307686</v>
      </c>
      <c r="D26" s="117">
        <f t="shared" si="44"/>
        <v>1.4256619144602851</v>
      </c>
      <c r="E26" s="81"/>
      <c r="F26" s="117">
        <f t="shared" si="45"/>
        <v>7.3746312684365778</v>
      </c>
      <c r="G26" s="117">
        <f t="shared" si="45"/>
        <v>9.9099099099099099</v>
      </c>
      <c r="H26" s="117">
        <f t="shared" si="45"/>
        <v>2.5641025641025639</v>
      </c>
      <c r="I26" s="81"/>
      <c r="J26" s="117">
        <f t="shared" si="46"/>
        <v>5.5384615384615383</v>
      </c>
      <c r="K26" s="117">
        <f t="shared" si="46"/>
        <v>6.8376068376068382</v>
      </c>
      <c r="L26" s="117">
        <f t="shared" si="46"/>
        <v>2.197802197802198</v>
      </c>
      <c r="M26" s="81"/>
      <c r="N26" s="117">
        <f t="shared" si="47"/>
        <v>4.8859934853420199</v>
      </c>
      <c r="O26" s="117">
        <f t="shared" si="47"/>
        <v>6.481481481481481</v>
      </c>
      <c r="P26" s="117">
        <f t="shared" si="47"/>
        <v>1.098901098901099</v>
      </c>
      <c r="Q26" s="81"/>
      <c r="R26" s="117">
        <f t="shared" si="48"/>
        <v>3.834355828220859</v>
      </c>
      <c r="S26" s="117">
        <f t="shared" si="48"/>
        <v>5.4263565891472867</v>
      </c>
      <c r="T26" s="117">
        <f t="shared" si="48"/>
        <v>1.5094339622641511</v>
      </c>
      <c r="U26" s="81"/>
      <c r="V26" s="117">
        <f t="shared" si="49"/>
        <v>2.8248587570621471</v>
      </c>
      <c r="W26" s="117">
        <f t="shared" si="49"/>
        <v>3.4267912772585665</v>
      </c>
      <c r="X26" s="117">
        <f t="shared" si="49"/>
        <v>1.9047619047619049</v>
      </c>
      <c r="Y26" s="81"/>
      <c r="Z26" s="117"/>
      <c r="AA26" s="117"/>
      <c r="AB26" s="117"/>
    </row>
    <row r="27" spans="1:29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9" s="94" customFormat="1" x14ac:dyDescent="0.2">
      <c r="A28" s="47" t="s">
        <v>83</v>
      </c>
      <c r="B28" s="116">
        <f t="shared" ref="B28:D31" si="51">+B14/B52*100</f>
        <v>1.7212145391334084</v>
      </c>
      <c r="C28" s="116">
        <f t="shared" si="51"/>
        <v>1.963927855711423</v>
      </c>
      <c r="D28" s="116">
        <f t="shared" si="51"/>
        <v>1.4807250446770488</v>
      </c>
      <c r="E28" s="93"/>
      <c r="F28" s="116">
        <f t="shared" ref="F28:H31" si="52">+F14/F52*100</f>
        <v>0.92567868268802844</v>
      </c>
      <c r="G28" s="116">
        <f t="shared" si="52"/>
        <v>1.511508072827207</v>
      </c>
      <c r="H28" s="116">
        <f t="shared" si="52"/>
        <v>0.29558470349159432</v>
      </c>
      <c r="I28" s="93"/>
      <c r="J28" s="116">
        <f t="shared" ref="J28:L31" si="53">+J14/J52*100</f>
        <v>0.58195926285160038</v>
      </c>
      <c r="K28" s="116">
        <f t="shared" si="53"/>
        <v>0.85881140501545861</v>
      </c>
      <c r="L28" s="116">
        <f t="shared" si="53"/>
        <v>0.28990759195506433</v>
      </c>
      <c r="M28" s="93"/>
      <c r="N28" s="116">
        <f t="shared" ref="N28:P31" si="54">+N14/N52*100</f>
        <v>0.60744115413819288</v>
      </c>
      <c r="O28" s="116">
        <f t="shared" si="54"/>
        <v>0.66654323273467875</v>
      </c>
      <c r="P28" s="116">
        <f t="shared" si="54"/>
        <v>0.54527750730282376</v>
      </c>
      <c r="Q28" s="93"/>
      <c r="R28" s="116">
        <f t="shared" ref="R28:T31" si="55">+R14/R52*100</f>
        <v>2.7868023969388491</v>
      </c>
      <c r="S28" s="116">
        <f t="shared" si="55"/>
        <v>2.7641551493535443</v>
      </c>
      <c r="T28" s="116">
        <f t="shared" si="55"/>
        <v>2.808199943836001</v>
      </c>
      <c r="U28" s="93"/>
      <c r="V28" s="116">
        <f t="shared" ref="V28:X31" si="56">+V14/V52*100</f>
        <v>4.2869853595405649</v>
      </c>
      <c r="W28" s="116">
        <f t="shared" si="56"/>
        <v>4.7997351870241642</v>
      </c>
      <c r="X28" s="116">
        <f t="shared" si="56"/>
        <v>3.7968675842429995</v>
      </c>
      <c r="Y28" s="93"/>
      <c r="Z28" s="116">
        <f t="shared" ref="Z28:AB30" si="57">+Z14/Z52*100</f>
        <v>0.53421755549415118</v>
      </c>
      <c r="AA28" s="116">
        <f t="shared" si="57"/>
        <v>0.70394994133750488</v>
      </c>
      <c r="AB28" s="116">
        <f t="shared" si="57"/>
        <v>0.38307504788438101</v>
      </c>
      <c r="AC28" s="44"/>
    </row>
    <row r="29" spans="1:29" x14ac:dyDescent="0.2">
      <c r="A29" s="49" t="s">
        <v>1</v>
      </c>
      <c r="B29" s="117">
        <f t="shared" si="51"/>
        <v>1.6462939660854454</v>
      </c>
      <c r="C29" s="117">
        <f t="shared" si="51"/>
        <v>1.8211718845169935</v>
      </c>
      <c r="D29" s="117">
        <f t="shared" si="51"/>
        <v>1.477004716981132</v>
      </c>
      <c r="E29" s="83"/>
      <c r="F29" s="117">
        <f t="shared" si="52"/>
        <v>0.70776680946172466</v>
      </c>
      <c r="G29" s="117">
        <f t="shared" si="52"/>
        <v>1.1446220930232558</v>
      </c>
      <c r="H29" s="117">
        <f t="shared" si="52"/>
        <v>0.24837600305693541</v>
      </c>
      <c r="I29" s="83"/>
      <c r="J29" s="117">
        <f t="shared" si="53"/>
        <v>0.41307141545805026</v>
      </c>
      <c r="K29" s="117">
        <f t="shared" si="53"/>
        <v>0.61505065123010128</v>
      </c>
      <c r="L29" s="117">
        <f t="shared" si="53"/>
        <v>0.20499440924338427</v>
      </c>
      <c r="M29" s="81"/>
      <c r="N29" s="117">
        <f t="shared" si="54"/>
        <v>0.50595238095238093</v>
      </c>
      <c r="O29" s="117">
        <f t="shared" si="54"/>
        <v>0.47095761381475665</v>
      </c>
      <c r="P29" s="117">
        <f t="shared" si="54"/>
        <v>0.54173354735152479</v>
      </c>
      <c r="Q29" s="81"/>
      <c r="R29" s="117">
        <f t="shared" si="55"/>
        <v>2.7279693486590038</v>
      </c>
      <c r="S29" s="117">
        <f t="shared" si="55"/>
        <v>2.6021711366538951</v>
      </c>
      <c r="T29" s="117">
        <f t="shared" si="55"/>
        <v>2.8440907751252578</v>
      </c>
      <c r="U29" s="81"/>
      <c r="V29" s="117">
        <f t="shared" si="56"/>
        <v>4.3763862822044013</v>
      </c>
      <c r="W29" s="117">
        <f t="shared" si="56"/>
        <v>4.9151343705799144</v>
      </c>
      <c r="X29" s="117">
        <f t="shared" si="56"/>
        <v>3.8740520936366631</v>
      </c>
      <c r="Y29" s="81"/>
      <c r="Z29" s="117">
        <f t="shared" si="57"/>
        <v>0.56464174454828653</v>
      </c>
      <c r="AA29" s="117">
        <f t="shared" si="57"/>
        <v>0.75187969924812026</v>
      </c>
      <c r="AB29" s="117">
        <f t="shared" si="57"/>
        <v>0.40116703136396797</v>
      </c>
    </row>
    <row r="30" spans="1:29" x14ac:dyDescent="0.2">
      <c r="A30" s="49" t="s">
        <v>2</v>
      </c>
      <c r="B30" s="117">
        <f t="shared" si="51"/>
        <v>1.3414634146341464</v>
      </c>
      <c r="C30" s="117">
        <f t="shared" si="51"/>
        <v>0.85287846481876328</v>
      </c>
      <c r="D30" s="117">
        <f t="shared" si="51"/>
        <v>1.9943019943019942</v>
      </c>
      <c r="E30" s="83"/>
      <c r="F30" s="117">
        <f t="shared" si="52"/>
        <v>1.89873417721519</v>
      </c>
      <c r="G30" s="117">
        <f t="shared" si="52"/>
        <v>3.125</v>
      </c>
      <c r="H30" s="117">
        <f t="shared" si="52"/>
        <v>0</v>
      </c>
      <c r="I30" s="83"/>
      <c r="J30" s="117">
        <f t="shared" si="53"/>
        <v>2.459016393442623</v>
      </c>
      <c r="K30" s="117">
        <f t="shared" si="53"/>
        <v>0</v>
      </c>
      <c r="L30" s="117">
        <f t="shared" si="53"/>
        <v>4.838709677419355</v>
      </c>
      <c r="M30" s="83"/>
      <c r="N30" s="117">
        <f t="shared" si="54"/>
        <v>-1.3422818791946309</v>
      </c>
      <c r="O30" s="117">
        <f t="shared" si="54"/>
        <v>-2.2471910112359552</v>
      </c>
      <c r="P30" s="117">
        <f t="shared" si="54"/>
        <v>0</v>
      </c>
      <c r="Q30" s="83"/>
      <c r="R30" s="117">
        <f t="shared" si="55"/>
        <v>3.3557046979865772</v>
      </c>
      <c r="S30" s="117">
        <f t="shared" si="55"/>
        <v>2.5641025641025639</v>
      </c>
      <c r="T30" s="117">
        <f t="shared" si="55"/>
        <v>4.225352112676056</v>
      </c>
      <c r="U30" s="83"/>
      <c r="V30" s="117">
        <f t="shared" si="56"/>
        <v>1.8181818181818181</v>
      </c>
      <c r="W30" s="117">
        <f t="shared" si="56"/>
        <v>1.5384615384615385</v>
      </c>
      <c r="X30" s="117">
        <f t="shared" si="56"/>
        <v>2.2222222222222223</v>
      </c>
      <c r="Y30" s="83"/>
      <c r="Z30" s="117">
        <f t="shared" si="57"/>
        <v>0</v>
      </c>
      <c r="AA30" s="117">
        <f t="shared" si="57"/>
        <v>0</v>
      </c>
      <c r="AB30" s="117">
        <f t="shared" si="57"/>
        <v>0</v>
      </c>
    </row>
    <row r="31" spans="1:29" x14ac:dyDescent="0.2">
      <c r="A31" s="49" t="s">
        <v>81</v>
      </c>
      <c r="B31" s="117">
        <f t="shared" si="51"/>
        <v>3.7591100882240123</v>
      </c>
      <c r="C31" s="117">
        <f t="shared" si="51"/>
        <v>5.1692307692307686</v>
      </c>
      <c r="D31" s="117">
        <f t="shared" si="51"/>
        <v>1.4256619144602851</v>
      </c>
      <c r="E31" s="83"/>
      <c r="F31" s="117">
        <f t="shared" si="52"/>
        <v>7.3746312684365778</v>
      </c>
      <c r="G31" s="117">
        <f t="shared" si="52"/>
        <v>9.9099099099099099</v>
      </c>
      <c r="H31" s="117">
        <f t="shared" si="52"/>
        <v>2.5641025641025639</v>
      </c>
      <c r="I31" s="83"/>
      <c r="J31" s="117">
        <f t="shared" si="53"/>
        <v>5.5384615384615383</v>
      </c>
      <c r="K31" s="117">
        <f t="shared" si="53"/>
        <v>6.8376068376068382</v>
      </c>
      <c r="L31" s="117">
        <f t="shared" si="53"/>
        <v>2.197802197802198</v>
      </c>
      <c r="M31" s="83"/>
      <c r="N31" s="117">
        <f t="shared" si="54"/>
        <v>4.8859934853420199</v>
      </c>
      <c r="O31" s="117">
        <f t="shared" si="54"/>
        <v>6.481481481481481</v>
      </c>
      <c r="P31" s="117">
        <f t="shared" si="54"/>
        <v>1.098901098901099</v>
      </c>
      <c r="Q31" s="83"/>
      <c r="R31" s="117">
        <f t="shared" si="55"/>
        <v>3.834355828220859</v>
      </c>
      <c r="S31" s="117">
        <f t="shared" si="55"/>
        <v>5.4263565891472867</v>
      </c>
      <c r="T31" s="117">
        <f t="shared" si="55"/>
        <v>1.5094339622641511</v>
      </c>
      <c r="U31" s="83"/>
      <c r="V31" s="117">
        <f t="shared" si="56"/>
        <v>2.8248587570621471</v>
      </c>
      <c r="W31" s="117">
        <f t="shared" si="56"/>
        <v>3.4267912772585665</v>
      </c>
      <c r="X31" s="117">
        <f t="shared" si="56"/>
        <v>1.9047619047619049</v>
      </c>
      <c r="Y31" s="83"/>
      <c r="Z31" s="117"/>
      <c r="AA31" s="117"/>
      <c r="AB31" s="117"/>
    </row>
    <row r="32" spans="1:29" x14ac:dyDescent="0.2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9" s="94" customFormat="1" x14ac:dyDescent="0.2">
      <c r="A33" s="48" t="s">
        <v>82</v>
      </c>
      <c r="B33" s="116">
        <f t="shared" ref="B33:D34" si="58">+B19/B57*100</f>
        <v>1.7439510307790032</v>
      </c>
      <c r="C33" s="116">
        <f t="shared" si="58"/>
        <v>2.1242937853107344</v>
      </c>
      <c r="D33" s="116">
        <f t="shared" si="58"/>
        <v>1.3464036848942955</v>
      </c>
      <c r="E33" s="93"/>
      <c r="F33" s="116">
        <f t="shared" ref="F33:H34" si="59">+F19/F57*100</f>
        <v>9.9093997734994332E-2</v>
      </c>
      <c r="G33" s="116">
        <f t="shared" si="59"/>
        <v>0</v>
      </c>
      <c r="H33" s="116">
        <f t="shared" si="59"/>
        <v>0.20086083213773312</v>
      </c>
      <c r="I33" s="93"/>
      <c r="J33" s="116">
        <f t="shared" ref="J33:L34" si="60">+J19/J57*100</f>
        <v>0.48613096940234485</v>
      </c>
      <c r="K33" s="116">
        <f t="shared" si="60"/>
        <v>1.2121212121212122</v>
      </c>
      <c r="L33" s="116">
        <f t="shared" si="60"/>
        <v>-0.29726516052318669</v>
      </c>
      <c r="M33" s="93"/>
      <c r="N33" s="116">
        <f t="shared" ref="N33:P34" si="61">+N19/N57*100</f>
        <v>0.51150895140664965</v>
      </c>
      <c r="O33" s="116">
        <f t="shared" si="61"/>
        <v>0.79214195183776936</v>
      </c>
      <c r="P33" s="116">
        <f t="shared" si="61"/>
        <v>0.22580645161290325</v>
      </c>
      <c r="Q33" s="93"/>
      <c r="R33" s="116">
        <f t="shared" ref="R33:T34" si="62">+R19/R57*100</f>
        <v>3.8259038259038256</v>
      </c>
      <c r="S33" s="116">
        <f t="shared" si="62"/>
        <v>4.2401628222523744</v>
      </c>
      <c r="T33" s="116">
        <f t="shared" si="62"/>
        <v>3.3818181818181818</v>
      </c>
      <c r="U33" s="93"/>
      <c r="V33" s="116">
        <f t="shared" ref="V33:X34" si="63">+V19/V57*100</f>
        <v>6.3789070805868597</v>
      </c>
      <c r="W33" s="116">
        <f t="shared" si="63"/>
        <v>7.2349272349272358</v>
      </c>
      <c r="X33" s="116">
        <f t="shared" si="63"/>
        <v>5.4830287206266322</v>
      </c>
      <c r="Y33" s="93"/>
      <c r="Z33" s="116">
        <f t="shared" ref="Z33:AB34" si="64">+Z19/Z57*100</f>
        <v>0.33171727481500379</v>
      </c>
      <c r="AA33" s="116">
        <f t="shared" si="64"/>
        <v>0.40363269424823411</v>
      </c>
      <c r="AB33" s="116">
        <f t="shared" si="64"/>
        <v>0.25813113061435211</v>
      </c>
      <c r="AC33" s="44"/>
    </row>
    <row r="34" spans="1:29" ht="13.5" thickBot="1" x14ac:dyDescent="0.25">
      <c r="A34" s="49" t="s">
        <v>1</v>
      </c>
      <c r="B34" s="117">
        <f t="shared" si="58"/>
        <v>1.7439510307790032</v>
      </c>
      <c r="C34" s="117">
        <f t="shared" si="58"/>
        <v>2.1242937853107344</v>
      </c>
      <c r="D34" s="117">
        <f t="shared" si="58"/>
        <v>1.3464036848942955</v>
      </c>
      <c r="E34" s="83"/>
      <c r="F34" s="117">
        <f t="shared" si="59"/>
        <v>9.9093997734994332E-2</v>
      </c>
      <c r="G34" s="117">
        <f t="shared" si="59"/>
        <v>0</v>
      </c>
      <c r="H34" s="117">
        <f t="shared" si="59"/>
        <v>0.20086083213773312</v>
      </c>
      <c r="I34" s="83"/>
      <c r="J34" s="117">
        <f t="shared" si="60"/>
        <v>0.48613096940234485</v>
      </c>
      <c r="K34" s="117">
        <f t="shared" si="60"/>
        <v>1.2121212121212122</v>
      </c>
      <c r="L34" s="117">
        <f t="shared" si="60"/>
        <v>-0.29726516052318669</v>
      </c>
      <c r="M34" s="83"/>
      <c r="N34" s="117">
        <f t="shared" si="61"/>
        <v>0.51150895140664965</v>
      </c>
      <c r="O34" s="117">
        <f t="shared" si="61"/>
        <v>0.79214195183776936</v>
      </c>
      <c r="P34" s="117">
        <f t="shared" si="61"/>
        <v>0.22580645161290325</v>
      </c>
      <c r="Q34" s="83"/>
      <c r="R34" s="117">
        <f t="shared" si="62"/>
        <v>3.8259038259038256</v>
      </c>
      <c r="S34" s="117">
        <f t="shared" si="62"/>
        <v>4.2401628222523744</v>
      </c>
      <c r="T34" s="117">
        <f t="shared" si="62"/>
        <v>3.3818181818181818</v>
      </c>
      <c r="U34" s="83"/>
      <c r="V34" s="117">
        <f t="shared" si="63"/>
        <v>6.3789070805868597</v>
      </c>
      <c r="W34" s="117">
        <f t="shared" si="63"/>
        <v>7.2349272349272358</v>
      </c>
      <c r="X34" s="117">
        <f t="shared" si="63"/>
        <v>5.4830287206266322</v>
      </c>
      <c r="Y34" s="83"/>
      <c r="Z34" s="117">
        <f t="shared" si="64"/>
        <v>0.33171727481500379</v>
      </c>
      <c r="AA34" s="117">
        <f t="shared" si="64"/>
        <v>0.40363269424823411</v>
      </c>
      <c r="AB34" s="117">
        <f t="shared" si="64"/>
        <v>0.25813113061435211</v>
      </c>
    </row>
    <row r="35" spans="1:29" ht="12" x14ac:dyDescent="0.2">
      <c r="A35" s="52" t="s">
        <v>154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</row>
    <row r="36" spans="1:29" ht="12" x14ac:dyDescent="0.2">
      <c r="A36" s="16" t="s">
        <v>242</v>
      </c>
    </row>
    <row r="43" spans="1:29" s="75" customFormat="1" ht="17.25" customHeight="1" x14ac:dyDescent="0.15">
      <c r="A43" s="178" t="s">
        <v>97</v>
      </c>
      <c r="B43" s="179" t="s">
        <v>0</v>
      </c>
      <c r="C43" s="179"/>
      <c r="D43" s="179"/>
      <c r="E43" s="77"/>
      <c r="F43" s="173" t="s">
        <v>118</v>
      </c>
      <c r="G43" s="173"/>
      <c r="H43" s="173"/>
      <c r="I43" s="124"/>
      <c r="J43" s="173" t="s">
        <v>119</v>
      </c>
      <c r="K43" s="173"/>
      <c r="L43" s="173"/>
      <c r="M43" s="124"/>
      <c r="N43" s="173" t="s">
        <v>120</v>
      </c>
      <c r="O43" s="173"/>
      <c r="P43" s="173"/>
      <c r="Q43" s="124"/>
      <c r="R43" s="173" t="s">
        <v>121</v>
      </c>
      <c r="S43" s="173"/>
      <c r="T43" s="173"/>
      <c r="U43" s="124"/>
      <c r="V43" s="173" t="s">
        <v>122</v>
      </c>
      <c r="W43" s="173"/>
      <c r="X43" s="173"/>
      <c r="Y43" s="124"/>
      <c r="Z43" s="173" t="s">
        <v>123</v>
      </c>
      <c r="AA43" s="173"/>
      <c r="AB43" s="173"/>
      <c r="AC43" s="35"/>
    </row>
    <row r="44" spans="1:29" s="75" customFormat="1" ht="27.75" customHeight="1" x14ac:dyDescent="0.15">
      <c r="A44" s="178"/>
      <c r="B44" s="78" t="s">
        <v>0</v>
      </c>
      <c r="C44" s="78" t="s">
        <v>9</v>
      </c>
      <c r="D44" s="78" t="s">
        <v>10</v>
      </c>
      <c r="E44" s="79"/>
      <c r="F44" s="78" t="s">
        <v>0</v>
      </c>
      <c r="G44" s="78" t="s">
        <v>9</v>
      </c>
      <c r="H44" s="78" t="s">
        <v>10</v>
      </c>
      <c r="I44" s="78"/>
      <c r="J44" s="78" t="s">
        <v>0</v>
      </c>
      <c r="K44" s="78" t="s">
        <v>9</v>
      </c>
      <c r="L44" s="78" t="s">
        <v>10</v>
      </c>
      <c r="M44" s="79"/>
      <c r="N44" s="78" t="s">
        <v>0</v>
      </c>
      <c r="O44" s="78" t="s">
        <v>9</v>
      </c>
      <c r="P44" s="78" t="s">
        <v>10</v>
      </c>
      <c r="Q44" s="79"/>
      <c r="R44" s="78" t="s">
        <v>0</v>
      </c>
      <c r="S44" s="78" t="s">
        <v>9</v>
      </c>
      <c r="T44" s="78" t="s">
        <v>10</v>
      </c>
      <c r="U44" s="79"/>
      <c r="V44" s="78" t="s">
        <v>0</v>
      </c>
      <c r="W44" s="78" t="s">
        <v>9</v>
      </c>
      <c r="X44" s="78" t="s">
        <v>10</v>
      </c>
      <c r="Y44" s="79"/>
      <c r="Z44" s="78" t="s">
        <v>0</v>
      </c>
      <c r="AA44" s="78" t="s">
        <v>9</v>
      </c>
      <c r="AB44" s="78" t="s">
        <v>10</v>
      </c>
      <c r="AC44" s="35"/>
    </row>
    <row r="45" spans="1:29" s="46" customFormat="1" x14ac:dyDescent="0.2">
      <c r="A45" s="45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1"/>
    </row>
    <row r="46" spans="1:29" s="46" customFormat="1" x14ac:dyDescent="0.2">
      <c r="A46" s="177" t="s">
        <v>101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"/>
    </row>
    <row r="47" spans="1:29" s="94" customFormat="1" x14ac:dyDescent="0.2">
      <c r="A47" s="47" t="s">
        <v>0</v>
      </c>
      <c r="B47" s="93">
        <f>SUM(B48:B50)</f>
        <v>104817</v>
      </c>
      <c r="C47" s="93">
        <f t="shared" ref="C47:D47" si="65">SUM(C48:C50)</f>
        <v>52630</v>
      </c>
      <c r="D47" s="93">
        <f t="shared" si="65"/>
        <v>52187</v>
      </c>
      <c r="E47" s="93"/>
      <c r="F47" s="93">
        <f>SUM(F48:F50)</f>
        <v>18299</v>
      </c>
      <c r="G47" s="93">
        <f t="shared" ref="G47:H47" si="66">SUM(G48:G50)</f>
        <v>9401</v>
      </c>
      <c r="H47" s="93">
        <f t="shared" si="66"/>
        <v>8898</v>
      </c>
      <c r="I47" s="93"/>
      <c r="J47" s="93">
        <f t="shared" ref="J47:L47" si="67">SUM(J48:J50)</f>
        <v>18335</v>
      </c>
      <c r="K47" s="93">
        <f t="shared" si="67"/>
        <v>9452</v>
      </c>
      <c r="L47" s="93">
        <f t="shared" si="67"/>
        <v>8883</v>
      </c>
      <c r="M47" s="93"/>
      <c r="N47" s="93">
        <f t="shared" ref="N47:P47" si="68">SUM(N48:N50)</f>
        <v>16792</v>
      </c>
      <c r="O47" s="93">
        <f t="shared" si="68"/>
        <v>8557</v>
      </c>
      <c r="P47" s="93">
        <f t="shared" si="68"/>
        <v>8235</v>
      </c>
      <c r="Q47" s="93"/>
      <c r="R47" s="93">
        <f t="shared" ref="R47:T47" si="69">SUM(R48:R50)</f>
        <v>19549</v>
      </c>
      <c r="S47" s="93">
        <f t="shared" si="69"/>
        <v>9677</v>
      </c>
      <c r="T47" s="93">
        <f t="shared" si="69"/>
        <v>9872</v>
      </c>
      <c r="U47" s="93"/>
      <c r="V47" s="93">
        <f t="shared" ref="V47:X47" si="70">SUM(V48:V50)</f>
        <v>17066</v>
      </c>
      <c r="W47" s="93">
        <f t="shared" si="70"/>
        <v>8447</v>
      </c>
      <c r="X47" s="93">
        <f t="shared" si="70"/>
        <v>8619</v>
      </c>
      <c r="Y47" s="93"/>
      <c r="Z47" s="93">
        <f t="shared" ref="Z47:AA47" si="71">SUM(Z48:Z50)</f>
        <v>14776</v>
      </c>
      <c r="AA47" s="93">
        <f t="shared" si="71"/>
        <v>7096</v>
      </c>
      <c r="AB47" s="93">
        <f>SUM(AB48:AB50)</f>
        <v>7680</v>
      </c>
      <c r="AC47" s="44"/>
    </row>
    <row r="48" spans="1:29" x14ac:dyDescent="0.2">
      <c r="A48" s="49" t="s">
        <v>1</v>
      </c>
      <c r="B48" s="82">
        <f>+F48+J48+N48+R48+V48+Z48</f>
        <v>101390</v>
      </c>
      <c r="C48" s="82">
        <f>+G48+K48+O48+S48+W48+AA48</f>
        <v>50536</v>
      </c>
      <c r="D48" s="82">
        <f>+B48-C48</f>
        <v>50854</v>
      </c>
      <c r="E48" s="81"/>
      <c r="F48" s="81">
        <f>+F53+F58</f>
        <v>17802</v>
      </c>
      <c r="G48" s="81">
        <f t="shared" ref="G48:H48" si="72">+G53+G58</f>
        <v>9083</v>
      </c>
      <c r="H48" s="81">
        <f t="shared" si="72"/>
        <v>8719</v>
      </c>
      <c r="I48" s="81"/>
      <c r="J48" s="81">
        <f>+J53+J58</f>
        <v>17888</v>
      </c>
      <c r="K48" s="81">
        <f t="shared" ref="K48:L48" si="73">+K53+K58</f>
        <v>9158</v>
      </c>
      <c r="L48" s="81">
        <f t="shared" si="73"/>
        <v>8730</v>
      </c>
      <c r="M48" s="81"/>
      <c r="N48" s="81">
        <f>+N53+N58</f>
        <v>16336</v>
      </c>
      <c r="O48" s="81">
        <f t="shared" ref="O48:P48" si="74">+O53+O58</f>
        <v>8252</v>
      </c>
      <c r="P48" s="81">
        <f t="shared" si="74"/>
        <v>8084</v>
      </c>
      <c r="Q48" s="81"/>
      <c r="R48" s="81">
        <f>+R53+R58</f>
        <v>18748</v>
      </c>
      <c r="S48" s="81">
        <f t="shared" ref="S48:T48" si="75">+S53+S58</f>
        <v>9212</v>
      </c>
      <c r="T48" s="81">
        <f t="shared" si="75"/>
        <v>9536</v>
      </c>
      <c r="U48" s="81"/>
      <c r="V48" s="81">
        <f>+V53+V58</f>
        <v>16425</v>
      </c>
      <c r="W48" s="81">
        <f t="shared" ref="W48:X48" si="76">+W53+W58</f>
        <v>8061</v>
      </c>
      <c r="X48" s="81">
        <f t="shared" si="76"/>
        <v>8364</v>
      </c>
      <c r="Y48" s="81"/>
      <c r="Z48" s="81">
        <f>+Z53+Z58</f>
        <v>14191</v>
      </c>
      <c r="AA48" s="81">
        <f t="shared" ref="AA48:AB48" si="77">+AA53+AA58</f>
        <v>6770</v>
      </c>
      <c r="AB48" s="81">
        <f t="shared" si="77"/>
        <v>7421</v>
      </c>
    </row>
    <row r="49" spans="1:32" x14ac:dyDescent="0.2">
      <c r="A49" s="49" t="s">
        <v>2</v>
      </c>
      <c r="B49" s="82">
        <f t="shared" ref="B49:C50" si="78">+F49+J49+N49+R49+V49+Z49</f>
        <v>820</v>
      </c>
      <c r="C49" s="82">
        <f t="shared" si="78"/>
        <v>469</v>
      </c>
      <c r="D49" s="82">
        <f t="shared" ref="D49:D50" si="79">+B49-C49</f>
        <v>351</v>
      </c>
      <c r="E49" s="81"/>
      <c r="F49" s="81">
        <f t="shared" ref="F49:H49" si="80">+F54+F59</f>
        <v>158</v>
      </c>
      <c r="G49" s="81">
        <f t="shared" si="80"/>
        <v>96</v>
      </c>
      <c r="H49" s="81">
        <f t="shared" si="80"/>
        <v>62</v>
      </c>
      <c r="I49" s="81"/>
      <c r="J49" s="81">
        <f t="shared" ref="J49:L49" si="81">+J54+J59</f>
        <v>122</v>
      </c>
      <c r="K49" s="81">
        <f t="shared" si="81"/>
        <v>60</v>
      </c>
      <c r="L49" s="81">
        <f t="shared" si="81"/>
        <v>62</v>
      </c>
      <c r="M49" s="81"/>
      <c r="N49" s="81">
        <f t="shared" ref="N49:P49" si="82">+N54+N59</f>
        <v>149</v>
      </c>
      <c r="O49" s="81">
        <f t="shared" si="82"/>
        <v>89</v>
      </c>
      <c r="P49" s="81">
        <f t="shared" si="82"/>
        <v>60</v>
      </c>
      <c r="Q49" s="81"/>
      <c r="R49" s="81">
        <f t="shared" ref="R49:T49" si="83">+R54+R59</f>
        <v>149</v>
      </c>
      <c r="S49" s="81">
        <f t="shared" si="83"/>
        <v>78</v>
      </c>
      <c r="T49" s="81">
        <f t="shared" si="83"/>
        <v>71</v>
      </c>
      <c r="U49" s="81"/>
      <c r="V49" s="81">
        <f t="shared" ref="V49:X49" si="84">+V54+V59</f>
        <v>110</v>
      </c>
      <c r="W49" s="81">
        <f t="shared" si="84"/>
        <v>65</v>
      </c>
      <c r="X49" s="81">
        <f t="shared" si="84"/>
        <v>45</v>
      </c>
      <c r="Y49" s="81"/>
      <c r="Z49" s="81">
        <f t="shared" ref="Z49:AB49" si="85">+Z54+Z59</f>
        <v>132</v>
      </c>
      <c r="AA49" s="81">
        <f t="shared" si="85"/>
        <v>81</v>
      </c>
      <c r="AB49" s="81">
        <f t="shared" si="85"/>
        <v>51</v>
      </c>
    </row>
    <row r="50" spans="1:32" x14ac:dyDescent="0.2">
      <c r="A50" s="49" t="s">
        <v>81</v>
      </c>
      <c r="B50" s="82">
        <f t="shared" si="78"/>
        <v>2607</v>
      </c>
      <c r="C50" s="82">
        <f t="shared" si="78"/>
        <v>1625</v>
      </c>
      <c r="D50" s="82">
        <f t="shared" si="79"/>
        <v>982</v>
      </c>
      <c r="E50" s="81"/>
      <c r="F50" s="81">
        <f>+F55</f>
        <v>339</v>
      </c>
      <c r="G50" s="81">
        <f t="shared" ref="G50:H50" si="86">+G55</f>
        <v>222</v>
      </c>
      <c r="H50" s="81">
        <f t="shared" si="86"/>
        <v>117</v>
      </c>
      <c r="I50" s="81"/>
      <c r="J50" s="81">
        <f>+J55</f>
        <v>325</v>
      </c>
      <c r="K50" s="81">
        <f t="shared" ref="K50:L50" si="87">+K55</f>
        <v>234</v>
      </c>
      <c r="L50" s="81">
        <f t="shared" si="87"/>
        <v>91</v>
      </c>
      <c r="M50" s="81"/>
      <c r="N50" s="81">
        <f>+N55</f>
        <v>307</v>
      </c>
      <c r="O50" s="81">
        <f t="shared" ref="O50:P50" si="88">+O55</f>
        <v>216</v>
      </c>
      <c r="P50" s="81">
        <f t="shared" si="88"/>
        <v>91</v>
      </c>
      <c r="Q50" s="81"/>
      <c r="R50" s="81">
        <f>+R55</f>
        <v>652</v>
      </c>
      <c r="S50" s="81">
        <f t="shared" ref="S50:T50" si="89">+S55</f>
        <v>387</v>
      </c>
      <c r="T50" s="81">
        <f t="shared" si="89"/>
        <v>265</v>
      </c>
      <c r="U50" s="81"/>
      <c r="V50" s="81">
        <f>+V55</f>
        <v>531</v>
      </c>
      <c r="W50" s="81">
        <f t="shared" ref="W50:X50" si="90">+W55</f>
        <v>321</v>
      </c>
      <c r="X50" s="81">
        <f t="shared" si="90"/>
        <v>210</v>
      </c>
      <c r="Y50" s="81"/>
      <c r="Z50" s="81">
        <f>+Z55</f>
        <v>453</v>
      </c>
      <c r="AA50" s="81">
        <f t="shared" ref="AA50:AB50" si="91">+AA55</f>
        <v>245</v>
      </c>
      <c r="AB50" s="81">
        <f t="shared" si="91"/>
        <v>208</v>
      </c>
    </row>
    <row r="51" spans="1:32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32" s="94" customFormat="1" x14ac:dyDescent="0.2">
      <c r="A52" s="47" t="s">
        <v>83</v>
      </c>
      <c r="B52" s="93">
        <f>SUM(B53:B55)</f>
        <v>70183</v>
      </c>
      <c r="C52" s="93">
        <f t="shared" ref="C52:D52" si="92">SUM(C53:C55)</f>
        <v>34930</v>
      </c>
      <c r="D52" s="93">
        <f t="shared" si="92"/>
        <v>35253</v>
      </c>
      <c r="E52" s="93"/>
      <c r="F52" s="93">
        <f>SUM(F53:F55)</f>
        <v>11235</v>
      </c>
      <c r="G52" s="93">
        <f t="shared" ref="G52:H52" si="93">SUM(G53:G55)</f>
        <v>5822</v>
      </c>
      <c r="H52" s="93">
        <f t="shared" si="93"/>
        <v>5413</v>
      </c>
      <c r="I52" s="93"/>
      <c r="J52" s="93">
        <f>SUM(J53:J55)</f>
        <v>11341</v>
      </c>
      <c r="K52" s="93">
        <f t="shared" ref="K52:L52" si="94">SUM(K53:K55)</f>
        <v>5822</v>
      </c>
      <c r="L52" s="93">
        <f t="shared" si="94"/>
        <v>5519</v>
      </c>
      <c r="M52" s="93"/>
      <c r="N52" s="93">
        <f>SUM(N53:N55)</f>
        <v>10536</v>
      </c>
      <c r="O52" s="93">
        <f t="shared" ref="O52:P52" si="95">SUM(O53:O55)</f>
        <v>5401</v>
      </c>
      <c r="P52" s="93">
        <f t="shared" si="95"/>
        <v>5135</v>
      </c>
      <c r="Q52" s="93"/>
      <c r="R52" s="93">
        <f>SUM(R53:R55)</f>
        <v>13851</v>
      </c>
      <c r="S52" s="93">
        <f t="shared" ref="S52:T52" si="96">SUM(S53:S55)</f>
        <v>6729</v>
      </c>
      <c r="T52" s="93">
        <f t="shared" si="96"/>
        <v>7122</v>
      </c>
      <c r="U52" s="93"/>
      <c r="V52" s="93">
        <f>SUM(V53:V55)</f>
        <v>12363</v>
      </c>
      <c r="W52" s="93">
        <f t="shared" ref="W52:X52" si="97">SUM(W53:W55)</f>
        <v>6042</v>
      </c>
      <c r="X52" s="93">
        <f t="shared" si="97"/>
        <v>6321</v>
      </c>
      <c r="Y52" s="93"/>
      <c r="Z52" s="93">
        <f>SUM(Z53:Z55)</f>
        <v>10857</v>
      </c>
      <c r="AA52" s="93">
        <f t="shared" ref="AA52:AB52" si="98">SUM(AA53:AA55)</f>
        <v>5114</v>
      </c>
      <c r="AB52" s="93">
        <f t="shared" si="98"/>
        <v>5743</v>
      </c>
      <c r="AC52" s="44" t="s">
        <v>107</v>
      </c>
      <c r="AD52" s="95">
        <f>+F47+J47+N47</f>
        <v>53426</v>
      </c>
      <c r="AE52" s="95">
        <f>+F9+J9+N9</f>
        <v>307</v>
      </c>
      <c r="AF52" s="144">
        <f>+AE52/AD52*100</f>
        <v>0.57462658630629282</v>
      </c>
    </row>
    <row r="53" spans="1:32" x14ac:dyDescent="0.2">
      <c r="A53" s="49" t="s">
        <v>1</v>
      </c>
      <c r="B53" s="82">
        <f>+F53+J53+N53+R53+V53+Z53</f>
        <v>66756</v>
      </c>
      <c r="C53" s="82">
        <f>+G53+K53+O53+S53+W53+AA53</f>
        <v>32836</v>
      </c>
      <c r="D53" s="82">
        <f t="shared" ref="D53:D55" si="99">+B53-C53</f>
        <v>33920</v>
      </c>
      <c r="E53" s="83"/>
      <c r="F53" s="145">
        <v>10738</v>
      </c>
      <c r="G53" s="145">
        <v>5504</v>
      </c>
      <c r="H53" s="83">
        <f>+F53-G53</f>
        <v>5234</v>
      </c>
      <c r="I53" s="83"/>
      <c r="J53" s="141">
        <v>10894</v>
      </c>
      <c r="K53" s="141">
        <v>5528</v>
      </c>
      <c r="L53" s="83">
        <f>+J53-K53</f>
        <v>5366</v>
      </c>
      <c r="M53" s="81"/>
      <c r="N53" s="141">
        <v>10080</v>
      </c>
      <c r="O53" s="141">
        <v>5096</v>
      </c>
      <c r="P53" s="83">
        <f>+N53-O53</f>
        <v>4984</v>
      </c>
      <c r="Q53" s="81"/>
      <c r="R53" s="141">
        <v>13050</v>
      </c>
      <c r="S53" s="141">
        <v>6264</v>
      </c>
      <c r="T53" s="83">
        <f>+R53-S53</f>
        <v>6786</v>
      </c>
      <c r="U53" s="81"/>
      <c r="V53" s="141">
        <v>11722</v>
      </c>
      <c r="W53" s="141">
        <v>5656</v>
      </c>
      <c r="X53" s="83">
        <f>+V53-W53</f>
        <v>6066</v>
      </c>
      <c r="Y53" s="81"/>
      <c r="Z53" s="141">
        <v>10272</v>
      </c>
      <c r="AA53" s="141">
        <v>4788</v>
      </c>
      <c r="AB53" s="83">
        <f>+Z53-AA53</f>
        <v>5484</v>
      </c>
      <c r="AC53" s="44" t="s">
        <v>185</v>
      </c>
      <c r="AD53" s="85">
        <f>+R47+V47+Z47</f>
        <v>51391</v>
      </c>
      <c r="AE53" s="85">
        <f>+R9+V9+Z9</f>
        <v>1505</v>
      </c>
      <c r="AF53" s="144">
        <f>+AE53/AD53*100</f>
        <v>2.9285283415384016</v>
      </c>
    </row>
    <row r="54" spans="1:32" x14ac:dyDescent="0.2">
      <c r="A54" s="49" t="s">
        <v>2</v>
      </c>
      <c r="B54" s="82">
        <f t="shared" ref="B54:C55" si="100">+F54+J54+N54+R54+V54+Z54</f>
        <v>820</v>
      </c>
      <c r="C54" s="82">
        <f t="shared" si="100"/>
        <v>469</v>
      </c>
      <c r="D54" s="82">
        <f t="shared" si="99"/>
        <v>351</v>
      </c>
      <c r="E54" s="83"/>
      <c r="F54" s="145">
        <v>158</v>
      </c>
      <c r="G54" s="145">
        <v>96</v>
      </c>
      <c r="H54" s="83">
        <f t="shared" ref="H54:H55" si="101">+F54-G54</f>
        <v>62</v>
      </c>
      <c r="I54" s="83"/>
      <c r="J54" s="145">
        <v>122</v>
      </c>
      <c r="K54" s="145">
        <v>60</v>
      </c>
      <c r="L54" s="83">
        <f t="shared" ref="L54:L55" si="102">+J54-K54</f>
        <v>62</v>
      </c>
      <c r="M54" s="83"/>
      <c r="N54" s="145">
        <v>149</v>
      </c>
      <c r="O54" s="145">
        <v>89</v>
      </c>
      <c r="P54" s="83">
        <f t="shared" ref="P54:P55" si="103">+N54-O54</f>
        <v>60</v>
      </c>
      <c r="Q54" s="83"/>
      <c r="R54" s="145">
        <v>149</v>
      </c>
      <c r="S54" s="145">
        <v>78</v>
      </c>
      <c r="T54" s="83">
        <f t="shared" ref="T54:T55" si="104">+R54-S54</f>
        <v>71</v>
      </c>
      <c r="U54" s="83"/>
      <c r="V54" s="145">
        <v>110</v>
      </c>
      <c r="W54" s="145">
        <v>65</v>
      </c>
      <c r="X54" s="83">
        <f t="shared" ref="X54:X55" si="105">+V54-W54</f>
        <v>45</v>
      </c>
      <c r="Y54" s="83"/>
      <c r="Z54" s="145">
        <v>132</v>
      </c>
      <c r="AA54" s="145">
        <v>81</v>
      </c>
      <c r="AB54" s="83">
        <f t="shared" ref="AB54:AB55" si="106">+Z54-AA54</f>
        <v>51</v>
      </c>
      <c r="AD54" s="85">
        <f>SUM(AD52:AD53)</f>
        <v>104817</v>
      </c>
      <c r="AE54" s="85">
        <f>SUM(AE52:AE53)</f>
        <v>1812</v>
      </c>
      <c r="AF54" s="144">
        <f>+AE54/AD54*100</f>
        <v>1.7287272102807751</v>
      </c>
    </row>
    <row r="55" spans="1:32" x14ac:dyDescent="0.2">
      <c r="A55" s="49" t="s">
        <v>81</v>
      </c>
      <c r="B55" s="82">
        <f t="shared" si="100"/>
        <v>2607</v>
      </c>
      <c r="C55" s="82">
        <f t="shared" si="100"/>
        <v>1625</v>
      </c>
      <c r="D55" s="82">
        <f t="shared" si="99"/>
        <v>982</v>
      </c>
      <c r="E55" s="83"/>
      <c r="F55" s="145">
        <v>339</v>
      </c>
      <c r="G55" s="145">
        <v>222</v>
      </c>
      <c r="H55" s="83">
        <f t="shared" si="101"/>
        <v>117</v>
      </c>
      <c r="I55" s="83"/>
      <c r="J55" s="145">
        <v>325</v>
      </c>
      <c r="K55" s="145">
        <v>234</v>
      </c>
      <c r="L55" s="83">
        <f t="shared" si="102"/>
        <v>91</v>
      </c>
      <c r="M55" s="83"/>
      <c r="N55" s="145">
        <v>307</v>
      </c>
      <c r="O55" s="145">
        <v>216</v>
      </c>
      <c r="P55" s="83">
        <f t="shared" si="103"/>
        <v>91</v>
      </c>
      <c r="Q55" s="83"/>
      <c r="R55" s="145">
        <v>652</v>
      </c>
      <c r="S55" s="145">
        <v>387</v>
      </c>
      <c r="T55" s="83">
        <f t="shared" si="104"/>
        <v>265</v>
      </c>
      <c r="U55" s="83"/>
      <c r="V55" s="145">
        <v>531</v>
      </c>
      <c r="W55" s="145">
        <v>321</v>
      </c>
      <c r="X55" s="83">
        <f t="shared" si="105"/>
        <v>210</v>
      </c>
      <c r="Y55" s="83"/>
      <c r="Z55" s="145">
        <v>453</v>
      </c>
      <c r="AA55" s="145">
        <v>245</v>
      </c>
      <c r="AB55" s="83">
        <f t="shared" si="106"/>
        <v>208</v>
      </c>
    </row>
    <row r="56" spans="1:32" x14ac:dyDescent="0.2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</row>
    <row r="57" spans="1:32" s="94" customFormat="1" x14ac:dyDescent="0.2">
      <c r="A57" s="48" t="s">
        <v>82</v>
      </c>
      <c r="B57" s="93">
        <f>SUM(B58:B60)</f>
        <v>34634</v>
      </c>
      <c r="C57" s="93">
        <f t="shared" ref="C57:D57" si="107">SUM(C58:C60)</f>
        <v>17700</v>
      </c>
      <c r="D57" s="93">
        <f t="shared" si="107"/>
        <v>16934</v>
      </c>
      <c r="E57" s="93"/>
      <c r="F57" s="93">
        <f>SUM(F58:F60)</f>
        <v>7064</v>
      </c>
      <c r="G57" s="93">
        <f t="shared" ref="G57:H57" si="108">SUM(G58:G60)</f>
        <v>3579</v>
      </c>
      <c r="H57" s="93">
        <f t="shared" si="108"/>
        <v>3485</v>
      </c>
      <c r="I57" s="93"/>
      <c r="J57" s="93">
        <f>SUM(J58:J60)</f>
        <v>6994</v>
      </c>
      <c r="K57" s="93">
        <f t="shared" ref="K57:L57" si="109">SUM(K58:K60)</f>
        <v>3630</v>
      </c>
      <c r="L57" s="93">
        <f t="shared" si="109"/>
        <v>3364</v>
      </c>
      <c r="M57" s="93"/>
      <c r="N57" s="93">
        <f>SUM(N58:N60)</f>
        <v>6256</v>
      </c>
      <c r="O57" s="93">
        <f t="shared" ref="O57:P57" si="110">SUM(O58:O60)</f>
        <v>3156</v>
      </c>
      <c r="P57" s="93">
        <f t="shared" si="110"/>
        <v>3100</v>
      </c>
      <c r="Q57" s="93"/>
      <c r="R57" s="93">
        <f>SUM(R58:R60)</f>
        <v>5698</v>
      </c>
      <c r="S57" s="93">
        <f t="shared" ref="S57:T57" si="111">SUM(S58:S60)</f>
        <v>2948</v>
      </c>
      <c r="T57" s="93">
        <f t="shared" si="111"/>
        <v>2750</v>
      </c>
      <c r="U57" s="93"/>
      <c r="V57" s="93">
        <f>SUM(V58:V60)</f>
        <v>4703</v>
      </c>
      <c r="W57" s="93">
        <f t="shared" ref="W57:X57" si="112">SUM(W58:W60)</f>
        <v>2405</v>
      </c>
      <c r="X57" s="93">
        <f t="shared" si="112"/>
        <v>2298</v>
      </c>
      <c r="Y57" s="93"/>
      <c r="Z57" s="93">
        <f>SUM(Z58:Z60)</f>
        <v>3919</v>
      </c>
      <c r="AA57" s="93">
        <f t="shared" ref="AA57:AB57" si="113">SUM(AA58:AA60)</f>
        <v>1982</v>
      </c>
      <c r="AB57" s="93">
        <f t="shared" si="113"/>
        <v>1937</v>
      </c>
      <c r="AC57" s="44"/>
    </row>
    <row r="58" spans="1:32" x14ac:dyDescent="0.2">
      <c r="A58" s="49" t="s">
        <v>1</v>
      </c>
      <c r="B58" s="82">
        <f>+F58+J58+N58+R58+V58+Z58</f>
        <v>34634</v>
      </c>
      <c r="C58" s="82">
        <f>+G58+K58+O58+S58+W58+AA58</f>
        <v>17700</v>
      </c>
      <c r="D58" s="82">
        <f t="shared" ref="D58:D59" si="114">+B58-C58</f>
        <v>16934</v>
      </c>
      <c r="E58" s="83"/>
      <c r="F58" s="145">
        <v>7064</v>
      </c>
      <c r="G58" s="145">
        <v>3579</v>
      </c>
      <c r="H58" s="83">
        <f>+F58-G58</f>
        <v>3485</v>
      </c>
      <c r="I58" s="83"/>
      <c r="J58" s="145">
        <v>6994</v>
      </c>
      <c r="K58" s="145">
        <v>3630</v>
      </c>
      <c r="L58" s="83">
        <f>+J58-K58</f>
        <v>3364</v>
      </c>
      <c r="M58" s="83"/>
      <c r="N58" s="145">
        <v>6256</v>
      </c>
      <c r="O58" s="145">
        <v>3156</v>
      </c>
      <c r="P58" s="83">
        <f>+N58-O58</f>
        <v>3100</v>
      </c>
      <c r="Q58" s="83"/>
      <c r="R58" s="145">
        <v>5698</v>
      </c>
      <c r="S58" s="145">
        <v>2948</v>
      </c>
      <c r="T58" s="83">
        <f>+R58-S58</f>
        <v>2750</v>
      </c>
      <c r="U58" s="83"/>
      <c r="V58" s="145">
        <v>4703</v>
      </c>
      <c r="W58" s="145">
        <v>2405</v>
      </c>
      <c r="X58" s="83">
        <f>+V58-W58</f>
        <v>2298</v>
      </c>
      <c r="Y58" s="83"/>
      <c r="Z58" s="145">
        <v>3919</v>
      </c>
      <c r="AA58" s="145">
        <v>1982</v>
      </c>
      <c r="AB58" s="83">
        <f>+Z58-AA58</f>
        <v>1937</v>
      </c>
    </row>
    <row r="59" spans="1:32" x14ac:dyDescent="0.2">
      <c r="A59" s="49" t="s">
        <v>2</v>
      </c>
      <c r="B59" s="82">
        <f t="shared" ref="B59:C59" si="115">+F59+J59+N59+R59+V59+Z59</f>
        <v>0</v>
      </c>
      <c r="C59" s="82">
        <f t="shared" si="115"/>
        <v>0</v>
      </c>
      <c r="D59" s="82">
        <f t="shared" si="114"/>
        <v>0</v>
      </c>
      <c r="E59" s="83"/>
      <c r="F59" s="145"/>
      <c r="G59" s="145"/>
      <c r="H59" s="83">
        <f>+F59-G59</f>
        <v>0</v>
      </c>
      <c r="I59" s="83"/>
      <c r="J59" s="145"/>
      <c r="K59" s="145"/>
      <c r="L59" s="83">
        <f>+J59-K59</f>
        <v>0</v>
      </c>
      <c r="M59" s="83"/>
      <c r="N59" s="145"/>
      <c r="O59" s="145"/>
      <c r="P59" s="83">
        <f>+N59-O59</f>
        <v>0</v>
      </c>
      <c r="Q59" s="83"/>
      <c r="R59" s="145"/>
      <c r="S59" s="145"/>
      <c r="T59" s="83">
        <f>+R59-S59</f>
        <v>0</v>
      </c>
      <c r="U59" s="83"/>
      <c r="V59" s="145"/>
      <c r="W59" s="145"/>
      <c r="X59" s="83">
        <f>+V59-W59</f>
        <v>0</v>
      </c>
      <c r="Y59" s="83"/>
      <c r="Z59" s="145"/>
      <c r="AA59" s="145"/>
      <c r="AB59" s="83">
        <f>+Z59-AA59</f>
        <v>0</v>
      </c>
    </row>
    <row r="60" spans="1:32" x14ac:dyDescent="0.2">
      <c r="A60" s="49" t="s">
        <v>81</v>
      </c>
      <c r="B60" s="93" t="s">
        <v>8</v>
      </c>
      <c r="C60" s="93" t="s">
        <v>8</v>
      </c>
      <c r="D60" s="93" t="s">
        <v>8</v>
      </c>
      <c r="F60" s="93" t="s">
        <v>8</v>
      </c>
      <c r="G60" s="93" t="s">
        <v>8</v>
      </c>
      <c r="H60" s="93" t="s">
        <v>8</v>
      </c>
      <c r="J60" s="93" t="s">
        <v>8</v>
      </c>
      <c r="K60" s="93" t="s">
        <v>8</v>
      </c>
      <c r="L60" s="93" t="s">
        <v>8</v>
      </c>
      <c r="N60" s="93" t="s">
        <v>8</v>
      </c>
      <c r="O60" s="93" t="s">
        <v>8</v>
      </c>
      <c r="P60" s="93" t="s">
        <v>8</v>
      </c>
      <c r="R60" s="93" t="s">
        <v>8</v>
      </c>
      <c r="S60" s="93" t="s">
        <v>8</v>
      </c>
      <c r="T60" s="93" t="s">
        <v>8</v>
      </c>
      <c r="V60" s="93" t="s">
        <v>8</v>
      </c>
      <c r="W60" s="93" t="s">
        <v>8</v>
      </c>
      <c r="X60" s="93" t="s">
        <v>8</v>
      </c>
      <c r="Z60" s="93" t="s">
        <v>8</v>
      </c>
      <c r="AA60" s="93" t="s">
        <v>8</v>
      </c>
      <c r="AB60" s="93" t="s">
        <v>8</v>
      </c>
    </row>
  </sheetData>
  <mergeCells count="23">
    <mergeCell ref="V43:X43"/>
    <mergeCell ref="Z43:AB43"/>
    <mergeCell ref="A46:AB46"/>
    <mergeCell ref="V5:X5"/>
    <mergeCell ref="Z5:AB5"/>
    <mergeCell ref="A8:AB8"/>
    <mergeCell ref="A22:AB22"/>
    <mergeCell ref="A43:A44"/>
    <mergeCell ref="B43:D43"/>
    <mergeCell ref="F43:H43"/>
    <mergeCell ref="J43:L43"/>
    <mergeCell ref="N43:P43"/>
    <mergeCell ref="R43:T43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conditionalFormatting sqref="B47:P60 U47:AB60">
    <cfRule type="cellIs" dxfId="81" priority="11" operator="equal">
      <formula>0</formula>
    </cfRule>
  </conditionalFormatting>
  <conditionalFormatting sqref="B9:AB20">
    <cfRule type="cellIs" dxfId="80" priority="1" operator="equal">
      <formula>0</formula>
    </cfRule>
  </conditionalFormatting>
  <conditionalFormatting sqref="B23:AB34">
    <cfRule type="cellIs" dxfId="79" priority="3" operator="equal">
      <formula>0</formula>
    </cfRule>
  </conditionalFormatting>
  <conditionalFormatting sqref="Q47:Q55">
    <cfRule type="cellIs" dxfId="78" priority="8" operator="equal">
      <formula>0</formula>
    </cfRule>
  </conditionalFormatting>
  <conditionalFormatting sqref="Q60:T60">
    <cfRule type="cellIs" dxfId="77" priority="6" operator="equal">
      <formula>0</formula>
    </cfRule>
  </conditionalFormatting>
  <conditionalFormatting sqref="R53:S54 Q55:S59">
    <cfRule type="cellIs" dxfId="76" priority="10" operator="equal">
      <formula>0</formula>
    </cfRule>
  </conditionalFormatting>
  <conditionalFormatting sqref="R47:T52">
    <cfRule type="cellIs" dxfId="75" priority="5" operator="equal">
      <formula>0</formula>
    </cfRule>
  </conditionalFormatting>
  <conditionalFormatting sqref="T53:T59">
    <cfRule type="cellIs" dxfId="74" priority="2" operator="equal">
      <formula>0</formula>
    </cfRule>
  </conditionalFormatting>
  <hyperlinks>
    <hyperlink ref="AC2" location="Contenido!A1" display="Contenido" xr:uid="{00000000-0004-0000-2500-000000000000}"/>
  </hyperlinks>
  <printOptions horizontalCentered="1"/>
  <pageMargins left="0.39370078740157483" right="0.39370078740157483" top="0.59055118110236227" bottom="0.19685039370078741" header="0" footer="0"/>
  <pageSetup scale="95" fitToHeight="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 tint="0.59999389629810485"/>
    <pageSetUpPr fitToPage="1"/>
  </sheetPr>
  <dimension ref="A1:AC38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233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209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96">
        <f>SUM(B11:B37)</f>
        <v>1812</v>
      </c>
      <c r="C9" s="96">
        <f>SUM(C11:C37)</f>
        <v>1062</v>
      </c>
      <c r="D9" s="96">
        <f>SUM(D11:D37)</f>
        <v>750</v>
      </c>
      <c r="E9" s="96"/>
      <c r="F9" s="96">
        <f>SUM(F11:F37)</f>
        <v>111</v>
      </c>
      <c r="G9" s="96">
        <f>SUM(G11:G37)</f>
        <v>88</v>
      </c>
      <c r="H9" s="96">
        <f>SUM(H11:H37)</f>
        <v>23</v>
      </c>
      <c r="I9" s="96"/>
      <c r="J9" s="96">
        <f>SUM(J11:J37)</f>
        <v>100</v>
      </c>
      <c r="K9" s="96">
        <f>SUM(K11:K37)</f>
        <v>94</v>
      </c>
      <c r="L9" s="96">
        <f>SUM(L11:L37)</f>
        <v>6</v>
      </c>
      <c r="M9" s="96"/>
      <c r="N9" s="96">
        <f>SUM(N11:N37)</f>
        <v>96</v>
      </c>
      <c r="O9" s="96">
        <f>SUM(O11:O37)</f>
        <v>61</v>
      </c>
      <c r="P9" s="96">
        <f>SUM(P11:P37)</f>
        <v>35</v>
      </c>
      <c r="Q9" s="96"/>
      <c r="R9" s="96">
        <f>SUM(R11:R37)</f>
        <v>604</v>
      </c>
      <c r="S9" s="96">
        <f>SUM(S11:S37)</f>
        <v>311</v>
      </c>
      <c r="T9" s="96">
        <f>SUM(T11:T37)</f>
        <v>293</v>
      </c>
      <c r="U9" s="96"/>
      <c r="V9" s="96">
        <f>SUM(V11:V37)</f>
        <v>830</v>
      </c>
      <c r="W9" s="96">
        <f>SUM(W11:W37)</f>
        <v>464</v>
      </c>
      <c r="X9" s="96">
        <f>SUM(X11:X37)</f>
        <v>366</v>
      </c>
      <c r="Y9" s="96"/>
      <c r="Z9" s="96">
        <f>SUM(Z11:Z37)</f>
        <v>71</v>
      </c>
      <c r="AA9" s="96">
        <f>SUM(AA11:AA37)</f>
        <v>44</v>
      </c>
      <c r="AB9" s="96">
        <f>SUM(AB11:AB37)</f>
        <v>27</v>
      </c>
      <c r="AC9" s="44"/>
    </row>
    <row r="10" spans="1:29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</row>
    <row r="11" spans="1:29" x14ac:dyDescent="0.2">
      <c r="A11" s="19" t="s">
        <v>27</v>
      </c>
      <c r="B11" s="89">
        <f>+F11+J11+N11+R11+V11+Z11</f>
        <v>80</v>
      </c>
      <c r="C11" s="89">
        <f>+G11+K11+O11+S11+W11+AA11</f>
        <v>47</v>
      </c>
      <c r="D11" s="89">
        <f>+B11-C11</f>
        <v>33</v>
      </c>
      <c r="E11" s="90"/>
      <c r="F11" s="90">
        <v>9</v>
      </c>
      <c r="G11" s="90">
        <v>4</v>
      </c>
      <c r="H11" s="90">
        <f>+F11-G11</f>
        <v>5</v>
      </c>
      <c r="I11" s="90"/>
      <c r="J11" s="90">
        <v>8</v>
      </c>
      <c r="K11" s="90">
        <v>2</v>
      </c>
      <c r="L11" s="90">
        <f>+J11-K11</f>
        <v>6</v>
      </c>
      <c r="M11" s="90"/>
      <c r="N11" s="90">
        <v>5</v>
      </c>
      <c r="O11" s="90">
        <v>1</v>
      </c>
      <c r="P11" s="90">
        <f>+N11-O11</f>
        <v>4</v>
      </c>
      <c r="Q11" s="90"/>
      <c r="R11" s="90">
        <v>28</v>
      </c>
      <c r="S11" s="90">
        <v>18</v>
      </c>
      <c r="T11" s="90">
        <f>+R11-S11</f>
        <v>10</v>
      </c>
      <c r="U11" s="90"/>
      <c r="V11" s="90">
        <v>24</v>
      </c>
      <c r="W11" s="90">
        <v>21</v>
      </c>
      <c r="X11" s="90">
        <f>+V11-W11</f>
        <v>3</v>
      </c>
      <c r="Y11" s="90"/>
      <c r="Z11" s="90">
        <v>6</v>
      </c>
      <c r="AA11" s="90">
        <v>1</v>
      </c>
      <c r="AB11" s="90">
        <f>+Z11-AA11</f>
        <v>5</v>
      </c>
    </row>
    <row r="12" spans="1:29" x14ac:dyDescent="0.2">
      <c r="A12" s="19" t="s">
        <v>33</v>
      </c>
      <c r="B12" s="89">
        <f t="shared" ref="B12:C37" si="0">+F12+J12+N12+R12+V12+Z12</f>
        <v>75</v>
      </c>
      <c r="C12" s="89">
        <f t="shared" si="0"/>
        <v>35</v>
      </c>
      <c r="D12" s="89">
        <f t="shared" ref="D12:D37" si="1">+B12-C12</f>
        <v>40</v>
      </c>
      <c r="E12" s="90"/>
      <c r="F12" s="90">
        <v>-2</v>
      </c>
      <c r="G12" s="90">
        <v>-3</v>
      </c>
      <c r="H12" s="90">
        <f t="shared" ref="H12:H37" si="2">+F12-G12</f>
        <v>1</v>
      </c>
      <c r="I12" s="90"/>
      <c r="J12" s="90">
        <v>9</v>
      </c>
      <c r="K12" s="90">
        <v>4</v>
      </c>
      <c r="L12" s="90">
        <f t="shared" ref="L12:L37" si="3">+J12-K12</f>
        <v>5</v>
      </c>
      <c r="M12" s="90"/>
      <c r="N12" s="90">
        <v>-5</v>
      </c>
      <c r="O12" s="90">
        <v>-2</v>
      </c>
      <c r="P12" s="90">
        <f t="shared" ref="P12:P37" si="4">+N12-O12</f>
        <v>-3</v>
      </c>
      <c r="Q12" s="90"/>
      <c r="R12" s="90">
        <v>27</v>
      </c>
      <c r="S12" s="90">
        <v>12</v>
      </c>
      <c r="T12" s="90">
        <f t="shared" ref="T12:T37" si="5">+R12-S12</f>
        <v>15</v>
      </c>
      <c r="U12" s="90"/>
      <c r="V12" s="90">
        <v>40</v>
      </c>
      <c r="W12" s="90">
        <v>18</v>
      </c>
      <c r="X12" s="90">
        <f t="shared" ref="X12:X37" si="6">+V12-W12</f>
        <v>22</v>
      </c>
      <c r="Y12" s="90"/>
      <c r="Z12" s="90">
        <v>6</v>
      </c>
      <c r="AA12" s="90">
        <v>6</v>
      </c>
      <c r="AB12" s="90">
        <f t="shared" ref="AB12:AB37" si="7">+Z12-AA12</f>
        <v>0</v>
      </c>
    </row>
    <row r="13" spans="1:29" x14ac:dyDescent="0.2">
      <c r="A13" s="19" t="s">
        <v>19</v>
      </c>
      <c r="B13" s="89">
        <f t="shared" si="0"/>
        <v>52</v>
      </c>
      <c r="C13" s="89">
        <f t="shared" si="0"/>
        <v>15</v>
      </c>
      <c r="D13" s="89">
        <f t="shared" si="1"/>
        <v>37</v>
      </c>
      <c r="E13" s="90"/>
      <c r="F13" s="90">
        <v>1</v>
      </c>
      <c r="G13" s="90">
        <v>1</v>
      </c>
      <c r="H13" s="90">
        <f t="shared" si="2"/>
        <v>0</v>
      </c>
      <c r="I13" s="90"/>
      <c r="J13" s="90">
        <v>1</v>
      </c>
      <c r="K13" s="90">
        <v>0</v>
      </c>
      <c r="L13" s="90">
        <f t="shared" si="3"/>
        <v>1</v>
      </c>
      <c r="M13" s="90"/>
      <c r="N13" s="90">
        <v>1</v>
      </c>
      <c r="O13" s="90">
        <v>0</v>
      </c>
      <c r="P13" s="90">
        <f t="shared" si="4"/>
        <v>1</v>
      </c>
      <c r="Q13" s="90"/>
      <c r="R13" s="90">
        <v>23</v>
      </c>
      <c r="S13" s="90">
        <v>5</v>
      </c>
      <c r="T13" s="90">
        <f t="shared" si="5"/>
        <v>18</v>
      </c>
      <c r="U13" s="90"/>
      <c r="V13" s="90">
        <v>24</v>
      </c>
      <c r="W13" s="90">
        <v>8</v>
      </c>
      <c r="X13" s="90">
        <f t="shared" si="6"/>
        <v>16</v>
      </c>
      <c r="Y13" s="90"/>
      <c r="Z13" s="90">
        <v>2</v>
      </c>
      <c r="AA13" s="90">
        <v>1</v>
      </c>
      <c r="AB13" s="90">
        <f t="shared" si="7"/>
        <v>1</v>
      </c>
    </row>
    <row r="14" spans="1:29" x14ac:dyDescent="0.2">
      <c r="A14" s="19" t="s">
        <v>34</v>
      </c>
      <c r="B14" s="89">
        <f t="shared" si="0"/>
        <v>93</v>
      </c>
      <c r="C14" s="89">
        <f t="shared" si="0"/>
        <v>58</v>
      </c>
      <c r="D14" s="89">
        <f t="shared" si="1"/>
        <v>35</v>
      </c>
      <c r="E14" s="90"/>
      <c r="F14" s="90">
        <v>2</v>
      </c>
      <c r="G14" s="90">
        <v>2</v>
      </c>
      <c r="H14" s="90">
        <f t="shared" si="2"/>
        <v>0</v>
      </c>
      <c r="I14" s="90"/>
      <c r="J14" s="90">
        <v>19</v>
      </c>
      <c r="K14" s="90">
        <v>14</v>
      </c>
      <c r="L14" s="90">
        <f t="shared" si="3"/>
        <v>5</v>
      </c>
      <c r="M14" s="90"/>
      <c r="N14" s="90">
        <v>5</v>
      </c>
      <c r="O14" s="90">
        <v>0</v>
      </c>
      <c r="P14" s="90">
        <f t="shared" si="4"/>
        <v>5</v>
      </c>
      <c r="Q14" s="90"/>
      <c r="R14" s="90">
        <v>18</v>
      </c>
      <c r="S14" s="90">
        <v>17</v>
      </c>
      <c r="T14" s="90">
        <f t="shared" si="5"/>
        <v>1</v>
      </c>
      <c r="U14" s="90"/>
      <c r="V14" s="90">
        <v>43</v>
      </c>
      <c r="W14" s="90">
        <v>19</v>
      </c>
      <c r="X14" s="90">
        <f t="shared" si="6"/>
        <v>24</v>
      </c>
      <c r="Y14" s="90"/>
      <c r="Z14" s="90">
        <v>6</v>
      </c>
      <c r="AA14" s="90">
        <v>6</v>
      </c>
      <c r="AB14" s="90">
        <f t="shared" si="7"/>
        <v>0</v>
      </c>
    </row>
    <row r="15" spans="1:29" x14ac:dyDescent="0.2">
      <c r="A15" s="19" t="s">
        <v>35</v>
      </c>
      <c r="B15" s="89">
        <f t="shared" si="0"/>
        <v>42</v>
      </c>
      <c r="C15" s="89">
        <f t="shared" si="0"/>
        <v>28</v>
      </c>
      <c r="D15" s="89">
        <f t="shared" si="1"/>
        <v>14</v>
      </c>
      <c r="E15" s="91"/>
      <c r="F15" s="91">
        <v>6</v>
      </c>
      <c r="G15" s="91">
        <v>4</v>
      </c>
      <c r="H15" s="90">
        <f t="shared" si="2"/>
        <v>2</v>
      </c>
      <c r="I15" s="91"/>
      <c r="J15" s="90">
        <v>2</v>
      </c>
      <c r="K15" s="90">
        <v>2</v>
      </c>
      <c r="L15" s="90">
        <f t="shared" si="3"/>
        <v>0</v>
      </c>
      <c r="M15" s="90"/>
      <c r="N15" s="90">
        <v>-9</v>
      </c>
      <c r="O15" s="90">
        <v>-6</v>
      </c>
      <c r="P15" s="90">
        <f t="shared" si="4"/>
        <v>-3</v>
      </c>
      <c r="Q15" s="90"/>
      <c r="R15" s="90">
        <v>6</v>
      </c>
      <c r="S15" s="90">
        <v>4</v>
      </c>
      <c r="T15" s="90">
        <f t="shared" si="5"/>
        <v>2</v>
      </c>
      <c r="U15" s="90"/>
      <c r="V15" s="90">
        <v>38</v>
      </c>
      <c r="W15" s="90">
        <v>24</v>
      </c>
      <c r="X15" s="90">
        <f t="shared" si="6"/>
        <v>14</v>
      </c>
      <c r="Y15" s="90"/>
      <c r="Z15" s="90">
        <v>-1</v>
      </c>
      <c r="AA15" s="90">
        <v>0</v>
      </c>
      <c r="AB15" s="90">
        <f t="shared" si="7"/>
        <v>-1</v>
      </c>
    </row>
    <row r="16" spans="1:29" x14ac:dyDescent="0.2">
      <c r="A16" s="19" t="s">
        <v>36</v>
      </c>
      <c r="B16" s="89">
        <f t="shared" si="0"/>
        <v>95</v>
      </c>
      <c r="C16" s="89">
        <f t="shared" si="0"/>
        <v>56</v>
      </c>
      <c r="D16" s="89">
        <f t="shared" si="1"/>
        <v>39</v>
      </c>
      <c r="E16" s="91"/>
      <c r="F16" s="91">
        <v>3</v>
      </c>
      <c r="G16" s="91">
        <v>10</v>
      </c>
      <c r="H16" s="90">
        <f t="shared" si="2"/>
        <v>-7</v>
      </c>
      <c r="I16" s="91"/>
      <c r="J16" s="91">
        <v>-4</v>
      </c>
      <c r="K16" s="91">
        <v>0</v>
      </c>
      <c r="L16" s="90">
        <f t="shared" si="3"/>
        <v>-4</v>
      </c>
      <c r="M16" s="91"/>
      <c r="N16" s="91">
        <v>4</v>
      </c>
      <c r="O16" s="91">
        <v>1</v>
      </c>
      <c r="P16" s="90">
        <f t="shared" si="4"/>
        <v>3</v>
      </c>
      <c r="Q16" s="91"/>
      <c r="R16" s="91">
        <v>25</v>
      </c>
      <c r="S16" s="91">
        <v>12</v>
      </c>
      <c r="T16" s="90">
        <f t="shared" si="5"/>
        <v>13</v>
      </c>
      <c r="U16" s="91"/>
      <c r="V16" s="91">
        <v>59</v>
      </c>
      <c r="W16" s="91">
        <v>27</v>
      </c>
      <c r="X16" s="90">
        <f t="shared" si="6"/>
        <v>32</v>
      </c>
      <c r="Y16" s="91"/>
      <c r="Z16" s="91">
        <v>8</v>
      </c>
      <c r="AA16" s="91">
        <v>6</v>
      </c>
      <c r="AB16" s="90">
        <f t="shared" si="7"/>
        <v>2</v>
      </c>
    </row>
    <row r="17" spans="1:28" x14ac:dyDescent="0.2">
      <c r="A17" s="19" t="s">
        <v>53</v>
      </c>
      <c r="B17" s="89">
        <f t="shared" si="0"/>
        <v>35</v>
      </c>
      <c r="C17" s="89">
        <f t="shared" si="0"/>
        <v>16</v>
      </c>
      <c r="D17" s="89">
        <f t="shared" si="1"/>
        <v>19</v>
      </c>
      <c r="E17" s="91"/>
      <c r="F17" s="91">
        <v>3</v>
      </c>
      <c r="G17" s="91">
        <v>1</v>
      </c>
      <c r="H17" s="90">
        <f t="shared" si="2"/>
        <v>2</v>
      </c>
      <c r="I17" s="91"/>
      <c r="J17" s="91">
        <v>0</v>
      </c>
      <c r="K17" s="91">
        <v>-2</v>
      </c>
      <c r="L17" s="90">
        <f t="shared" si="3"/>
        <v>2</v>
      </c>
      <c r="M17" s="91"/>
      <c r="N17" s="91">
        <v>6</v>
      </c>
      <c r="O17" s="91">
        <v>2</v>
      </c>
      <c r="P17" s="90">
        <f t="shared" si="4"/>
        <v>4</v>
      </c>
      <c r="Q17" s="91"/>
      <c r="R17" s="91">
        <v>10</v>
      </c>
      <c r="S17" s="91">
        <v>7</v>
      </c>
      <c r="T17" s="90">
        <f t="shared" si="5"/>
        <v>3</v>
      </c>
      <c r="U17" s="91"/>
      <c r="V17" s="91">
        <v>17</v>
      </c>
      <c r="W17" s="91">
        <v>10</v>
      </c>
      <c r="X17" s="90">
        <f t="shared" si="6"/>
        <v>7</v>
      </c>
      <c r="Y17" s="91"/>
      <c r="Z17" s="91">
        <v>-1</v>
      </c>
      <c r="AA17" s="91">
        <v>-2</v>
      </c>
      <c r="AB17" s="90">
        <f t="shared" si="7"/>
        <v>1</v>
      </c>
    </row>
    <row r="18" spans="1:28" x14ac:dyDescent="0.2">
      <c r="A18" s="19" t="s">
        <v>28</v>
      </c>
      <c r="B18" s="89">
        <f t="shared" si="0"/>
        <v>129</v>
      </c>
      <c r="C18" s="89">
        <f t="shared" si="0"/>
        <v>82</v>
      </c>
      <c r="D18" s="89">
        <f t="shared" si="1"/>
        <v>47</v>
      </c>
      <c r="E18" s="91"/>
      <c r="F18" s="91">
        <v>18</v>
      </c>
      <c r="G18" s="91">
        <v>10</v>
      </c>
      <c r="H18" s="90">
        <f t="shared" si="2"/>
        <v>8</v>
      </c>
      <c r="I18" s="91"/>
      <c r="J18" s="91">
        <v>3</v>
      </c>
      <c r="K18" s="91">
        <v>6</v>
      </c>
      <c r="L18" s="90">
        <f t="shared" si="3"/>
        <v>-3</v>
      </c>
      <c r="M18" s="91"/>
      <c r="N18" s="91">
        <v>5</v>
      </c>
      <c r="O18" s="91">
        <v>7</v>
      </c>
      <c r="P18" s="90">
        <f t="shared" si="4"/>
        <v>-2</v>
      </c>
      <c r="Q18" s="91"/>
      <c r="R18" s="91">
        <v>35</v>
      </c>
      <c r="S18" s="91">
        <v>15</v>
      </c>
      <c r="T18" s="90">
        <f t="shared" si="5"/>
        <v>20</v>
      </c>
      <c r="U18" s="91"/>
      <c r="V18" s="91">
        <v>55</v>
      </c>
      <c r="W18" s="91">
        <v>35</v>
      </c>
      <c r="X18" s="90">
        <f t="shared" si="6"/>
        <v>20</v>
      </c>
      <c r="Y18" s="91"/>
      <c r="Z18" s="91">
        <v>13</v>
      </c>
      <c r="AA18" s="91">
        <v>9</v>
      </c>
      <c r="AB18" s="90">
        <f t="shared" si="7"/>
        <v>4</v>
      </c>
    </row>
    <row r="19" spans="1:28" x14ac:dyDescent="0.2">
      <c r="A19" s="19" t="s">
        <v>37</v>
      </c>
      <c r="B19" s="89">
        <f t="shared" si="0"/>
        <v>88</v>
      </c>
      <c r="C19" s="89">
        <f t="shared" si="0"/>
        <v>46</v>
      </c>
      <c r="D19" s="89">
        <f t="shared" si="1"/>
        <v>42</v>
      </c>
      <c r="E19" s="90"/>
      <c r="F19" s="90">
        <v>-3</v>
      </c>
      <c r="G19" s="90">
        <v>-10</v>
      </c>
      <c r="H19" s="90">
        <f t="shared" si="2"/>
        <v>7</v>
      </c>
      <c r="I19" s="90"/>
      <c r="J19" s="90">
        <v>2</v>
      </c>
      <c r="K19" s="90">
        <v>4</v>
      </c>
      <c r="L19" s="90">
        <f t="shared" si="3"/>
        <v>-2</v>
      </c>
      <c r="M19" s="90"/>
      <c r="N19" s="90">
        <v>9</v>
      </c>
      <c r="O19" s="90">
        <v>4</v>
      </c>
      <c r="P19" s="90">
        <f t="shared" si="4"/>
        <v>5</v>
      </c>
      <c r="Q19" s="90"/>
      <c r="R19" s="90">
        <v>32</v>
      </c>
      <c r="S19" s="90">
        <v>19</v>
      </c>
      <c r="T19" s="90">
        <f t="shared" si="5"/>
        <v>13</v>
      </c>
      <c r="U19" s="90"/>
      <c r="V19" s="90">
        <v>44</v>
      </c>
      <c r="W19" s="90">
        <v>26</v>
      </c>
      <c r="X19" s="90">
        <f t="shared" si="6"/>
        <v>18</v>
      </c>
      <c r="Y19" s="90"/>
      <c r="Z19" s="90">
        <v>4</v>
      </c>
      <c r="AA19" s="90">
        <v>3</v>
      </c>
      <c r="AB19" s="90">
        <f t="shared" si="7"/>
        <v>1</v>
      </c>
    </row>
    <row r="20" spans="1:28" x14ac:dyDescent="0.2">
      <c r="A20" s="19" t="s">
        <v>38</v>
      </c>
      <c r="B20" s="89">
        <f t="shared" si="0"/>
        <v>100</v>
      </c>
      <c r="C20" s="89">
        <f t="shared" si="0"/>
        <v>54</v>
      </c>
      <c r="D20" s="89">
        <f t="shared" si="1"/>
        <v>46</v>
      </c>
      <c r="E20" s="91"/>
      <c r="F20" s="91">
        <v>12</v>
      </c>
      <c r="G20" s="91">
        <v>2</v>
      </c>
      <c r="H20" s="90">
        <f t="shared" si="2"/>
        <v>10</v>
      </c>
      <c r="I20" s="91"/>
      <c r="J20" s="91">
        <v>6</v>
      </c>
      <c r="K20" s="91">
        <v>5</v>
      </c>
      <c r="L20" s="90">
        <f t="shared" si="3"/>
        <v>1</v>
      </c>
      <c r="M20" s="91"/>
      <c r="N20" s="91">
        <v>5</v>
      </c>
      <c r="O20" s="91">
        <v>7</v>
      </c>
      <c r="P20" s="90">
        <f t="shared" si="4"/>
        <v>-2</v>
      </c>
      <c r="Q20" s="91"/>
      <c r="R20" s="91">
        <v>28</v>
      </c>
      <c r="S20" s="91">
        <v>15</v>
      </c>
      <c r="T20" s="90">
        <f t="shared" si="5"/>
        <v>13</v>
      </c>
      <c r="U20" s="91"/>
      <c r="V20" s="91">
        <v>41</v>
      </c>
      <c r="W20" s="91">
        <v>22</v>
      </c>
      <c r="X20" s="90">
        <f t="shared" si="6"/>
        <v>19</v>
      </c>
      <c r="Y20" s="91"/>
      <c r="Z20" s="91">
        <v>8</v>
      </c>
      <c r="AA20" s="91">
        <v>3</v>
      </c>
      <c r="AB20" s="90">
        <f t="shared" si="7"/>
        <v>5</v>
      </c>
    </row>
    <row r="21" spans="1:28" x14ac:dyDescent="0.2">
      <c r="A21" s="19" t="s">
        <v>39</v>
      </c>
      <c r="B21" s="89">
        <f t="shared" si="0"/>
        <v>-34</v>
      </c>
      <c r="C21" s="89">
        <f t="shared" si="0"/>
        <v>-5</v>
      </c>
      <c r="D21" s="89">
        <f t="shared" si="1"/>
        <v>-29</v>
      </c>
      <c r="E21" s="91"/>
      <c r="F21" s="91">
        <v>-3</v>
      </c>
      <c r="G21" s="91">
        <v>0</v>
      </c>
      <c r="H21" s="90">
        <f t="shared" si="2"/>
        <v>-3</v>
      </c>
      <c r="I21" s="91"/>
      <c r="J21" s="91">
        <v>-2</v>
      </c>
      <c r="K21" s="91">
        <v>0</v>
      </c>
      <c r="L21" s="90">
        <f t="shared" si="3"/>
        <v>-2</v>
      </c>
      <c r="M21" s="91"/>
      <c r="N21" s="91">
        <v>-2</v>
      </c>
      <c r="O21" s="91">
        <v>-1</v>
      </c>
      <c r="P21" s="90">
        <f t="shared" si="4"/>
        <v>-1</v>
      </c>
      <c r="Q21" s="91"/>
      <c r="R21" s="91">
        <v>9</v>
      </c>
      <c r="S21" s="91">
        <v>6</v>
      </c>
      <c r="T21" s="90">
        <f t="shared" si="5"/>
        <v>3</v>
      </c>
      <c r="U21" s="91"/>
      <c r="V21" s="91">
        <v>-22</v>
      </c>
      <c r="W21" s="91">
        <v>-6</v>
      </c>
      <c r="X21" s="90">
        <f t="shared" si="6"/>
        <v>-16</v>
      </c>
      <c r="Y21" s="91"/>
      <c r="Z21" s="91">
        <v>-14</v>
      </c>
      <c r="AA21" s="91">
        <v>-4</v>
      </c>
      <c r="AB21" s="90">
        <f t="shared" si="7"/>
        <v>-10</v>
      </c>
    </row>
    <row r="22" spans="1:28" x14ac:dyDescent="0.2">
      <c r="A22" s="18" t="s">
        <v>20</v>
      </c>
      <c r="B22" s="89">
        <f t="shared" si="0"/>
        <v>167</v>
      </c>
      <c r="C22" s="89">
        <f t="shared" si="0"/>
        <v>130</v>
      </c>
      <c r="D22" s="89">
        <f t="shared" si="1"/>
        <v>37</v>
      </c>
      <c r="F22" s="90">
        <v>28</v>
      </c>
      <c r="G22" s="90">
        <v>27</v>
      </c>
      <c r="H22" s="90">
        <f t="shared" si="2"/>
        <v>1</v>
      </c>
      <c r="J22" s="90">
        <v>12</v>
      </c>
      <c r="K22" s="90">
        <v>18</v>
      </c>
      <c r="L22" s="90">
        <f t="shared" si="3"/>
        <v>-6</v>
      </c>
      <c r="N22" s="90">
        <v>28</v>
      </c>
      <c r="O22" s="90">
        <v>23</v>
      </c>
      <c r="P22" s="90">
        <f t="shared" si="4"/>
        <v>5</v>
      </c>
      <c r="R22" s="90">
        <v>51</v>
      </c>
      <c r="S22" s="90">
        <v>34</v>
      </c>
      <c r="T22" s="90">
        <f t="shared" si="5"/>
        <v>17</v>
      </c>
      <c r="V22" s="90">
        <v>32</v>
      </c>
      <c r="W22" s="90">
        <v>19</v>
      </c>
      <c r="X22" s="90">
        <f t="shared" si="6"/>
        <v>13</v>
      </c>
      <c r="Z22" s="90">
        <v>16</v>
      </c>
      <c r="AA22" s="90">
        <v>9</v>
      </c>
      <c r="AB22" s="90">
        <f t="shared" si="7"/>
        <v>7</v>
      </c>
    </row>
    <row r="23" spans="1:28" x14ac:dyDescent="0.2">
      <c r="A23" s="19" t="s">
        <v>40</v>
      </c>
      <c r="B23" s="89">
        <f t="shared" si="0"/>
        <v>29</v>
      </c>
      <c r="C23" s="89">
        <f t="shared" si="0"/>
        <v>17</v>
      </c>
      <c r="D23" s="89">
        <f t="shared" si="1"/>
        <v>12</v>
      </c>
      <c r="F23" s="89">
        <v>1</v>
      </c>
      <c r="G23" s="89">
        <v>-1</v>
      </c>
      <c r="H23" s="90">
        <f t="shared" si="2"/>
        <v>2</v>
      </c>
      <c r="J23" s="89">
        <v>7</v>
      </c>
      <c r="K23" s="89">
        <v>2</v>
      </c>
      <c r="L23" s="90">
        <f t="shared" si="3"/>
        <v>5</v>
      </c>
      <c r="N23" s="89">
        <v>4</v>
      </c>
      <c r="O23" s="89">
        <v>4</v>
      </c>
      <c r="P23" s="90">
        <f t="shared" si="4"/>
        <v>0</v>
      </c>
      <c r="R23" s="89">
        <v>6</v>
      </c>
      <c r="S23" s="89">
        <v>3</v>
      </c>
      <c r="T23" s="90">
        <f t="shared" si="5"/>
        <v>3</v>
      </c>
      <c r="V23" s="89">
        <v>10</v>
      </c>
      <c r="W23" s="89">
        <v>9</v>
      </c>
      <c r="X23" s="90">
        <f t="shared" si="6"/>
        <v>1</v>
      </c>
      <c r="Z23" s="89">
        <v>1</v>
      </c>
      <c r="AA23" s="89">
        <v>0</v>
      </c>
      <c r="AB23" s="90">
        <f t="shared" si="7"/>
        <v>1</v>
      </c>
    </row>
    <row r="24" spans="1:28" x14ac:dyDescent="0.2">
      <c r="A24" s="19" t="s">
        <v>21</v>
      </c>
      <c r="B24" s="89">
        <f t="shared" si="0"/>
        <v>116</v>
      </c>
      <c r="C24" s="89">
        <f t="shared" si="0"/>
        <v>45</v>
      </c>
      <c r="D24" s="89">
        <f t="shared" si="1"/>
        <v>71</v>
      </c>
      <c r="F24" s="89">
        <v>4</v>
      </c>
      <c r="G24" s="89">
        <v>1</v>
      </c>
      <c r="H24" s="90">
        <f t="shared" si="2"/>
        <v>3</v>
      </c>
      <c r="J24" s="89">
        <v>5</v>
      </c>
      <c r="K24" s="89">
        <v>1</v>
      </c>
      <c r="L24" s="90">
        <f t="shared" si="3"/>
        <v>4</v>
      </c>
      <c r="N24" s="89">
        <v>5</v>
      </c>
      <c r="O24" s="89">
        <v>2</v>
      </c>
      <c r="P24" s="90">
        <f t="shared" si="4"/>
        <v>3</v>
      </c>
      <c r="R24" s="89">
        <v>52</v>
      </c>
      <c r="S24" s="89">
        <v>21</v>
      </c>
      <c r="T24" s="90">
        <f t="shared" si="5"/>
        <v>31</v>
      </c>
      <c r="V24" s="89">
        <v>44</v>
      </c>
      <c r="W24" s="89">
        <v>17</v>
      </c>
      <c r="X24" s="90">
        <f t="shared" si="6"/>
        <v>27</v>
      </c>
      <c r="Z24" s="89">
        <v>6</v>
      </c>
      <c r="AA24" s="89">
        <v>3</v>
      </c>
      <c r="AB24" s="90">
        <f t="shared" si="7"/>
        <v>3</v>
      </c>
    </row>
    <row r="25" spans="1:28" x14ac:dyDescent="0.2">
      <c r="A25" s="19" t="s">
        <v>87</v>
      </c>
      <c r="B25" s="89">
        <f t="shared" si="0"/>
        <v>7</v>
      </c>
      <c r="C25" s="89">
        <f t="shared" si="0"/>
        <v>-7</v>
      </c>
      <c r="D25" s="89">
        <f t="shared" si="1"/>
        <v>14</v>
      </c>
      <c r="F25" s="89">
        <v>-2</v>
      </c>
      <c r="G25" s="89">
        <v>-4</v>
      </c>
      <c r="H25" s="90">
        <f t="shared" si="2"/>
        <v>2</v>
      </c>
      <c r="J25" s="89">
        <v>-5</v>
      </c>
      <c r="K25" s="89">
        <v>-4</v>
      </c>
      <c r="L25" s="90">
        <f t="shared" si="3"/>
        <v>-1</v>
      </c>
      <c r="N25" s="89">
        <v>3</v>
      </c>
      <c r="O25" s="89">
        <v>1</v>
      </c>
      <c r="P25" s="90">
        <f t="shared" si="4"/>
        <v>2</v>
      </c>
      <c r="R25" s="89">
        <v>2</v>
      </c>
      <c r="S25" s="89">
        <v>-1</v>
      </c>
      <c r="T25" s="90">
        <f t="shared" si="5"/>
        <v>3</v>
      </c>
      <c r="V25" s="89">
        <v>8</v>
      </c>
      <c r="W25" s="89">
        <v>3</v>
      </c>
      <c r="X25" s="90">
        <f t="shared" si="6"/>
        <v>5</v>
      </c>
      <c r="Z25" s="89">
        <v>1</v>
      </c>
      <c r="AA25" s="89">
        <v>-2</v>
      </c>
      <c r="AB25" s="90">
        <f t="shared" si="7"/>
        <v>3</v>
      </c>
    </row>
    <row r="26" spans="1:28" x14ac:dyDescent="0.2">
      <c r="A26" s="19" t="s">
        <v>29</v>
      </c>
      <c r="B26" s="89">
        <f t="shared" si="0"/>
        <v>7</v>
      </c>
      <c r="C26" s="89">
        <f t="shared" si="0"/>
        <v>12</v>
      </c>
      <c r="D26" s="89">
        <f t="shared" si="1"/>
        <v>-5</v>
      </c>
      <c r="F26" s="89">
        <v>-2</v>
      </c>
      <c r="G26" s="89">
        <v>1</v>
      </c>
      <c r="H26" s="90">
        <f t="shared" si="2"/>
        <v>-3</v>
      </c>
      <c r="J26" s="89">
        <v>0</v>
      </c>
      <c r="K26" s="89">
        <v>1</v>
      </c>
      <c r="L26" s="90">
        <f t="shared" si="3"/>
        <v>-1</v>
      </c>
      <c r="N26" s="89">
        <v>3</v>
      </c>
      <c r="O26" s="89">
        <v>0</v>
      </c>
      <c r="P26" s="90">
        <f t="shared" si="4"/>
        <v>3</v>
      </c>
      <c r="R26" s="89">
        <v>-6</v>
      </c>
      <c r="S26" s="89">
        <v>-2</v>
      </c>
      <c r="T26" s="90">
        <f t="shared" si="5"/>
        <v>-4</v>
      </c>
      <c r="V26" s="89">
        <v>13</v>
      </c>
      <c r="W26" s="89">
        <v>12</v>
      </c>
      <c r="X26" s="90">
        <f t="shared" si="6"/>
        <v>1</v>
      </c>
      <c r="Z26" s="89">
        <v>-1</v>
      </c>
      <c r="AA26" s="89">
        <v>0</v>
      </c>
      <c r="AB26" s="90">
        <f t="shared" si="7"/>
        <v>-1</v>
      </c>
    </row>
    <row r="27" spans="1:28" x14ac:dyDescent="0.2">
      <c r="A27" s="19" t="s">
        <v>41</v>
      </c>
      <c r="B27" s="89">
        <f t="shared" si="0"/>
        <v>83</v>
      </c>
      <c r="C27" s="89">
        <f t="shared" si="0"/>
        <v>48</v>
      </c>
      <c r="D27" s="89">
        <f t="shared" si="1"/>
        <v>35</v>
      </c>
      <c r="F27" s="89">
        <v>13</v>
      </c>
      <c r="G27" s="89">
        <v>7</v>
      </c>
      <c r="H27" s="90">
        <f t="shared" si="2"/>
        <v>6</v>
      </c>
      <c r="J27" s="89">
        <v>-12</v>
      </c>
      <c r="K27" s="89">
        <v>-1</v>
      </c>
      <c r="L27" s="90">
        <f t="shared" si="3"/>
        <v>-11</v>
      </c>
      <c r="N27" s="89">
        <v>-2</v>
      </c>
      <c r="O27" s="89">
        <v>0</v>
      </c>
      <c r="P27" s="90">
        <f t="shared" si="4"/>
        <v>-2</v>
      </c>
      <c r="R27" s="89">
        <v>58</v>
      </c>
      <c r="S27" s="89">
        <v>23</v>
      </c>
      <c r="T27" s="90">
        <f t="shared" si="5"/>
        <v>35</v>
      </c>
      <c r="V27" s="89">
        <v>21</v>
      </c>
      <c r="W27" s="89">
        <v>17</v>
      </c>
      <c r="X27" s="90">
        <f t="shared" si="6"/>
        <v>4</v>
      </c>
      <c r="Z27" s="89">
        <v>5</v>
      </c>
      <c r="AA27" s="89">
        <v>2</v>
      </c>
      <c r="AB27" s="90">
        <f t="shared" si="7"/>
        <v>3</v>
      </c>
    </row>
    <row r="28" spans="1:28" x14ac:dyDescent="0.2">
      <c r="A28" s="19" t="s">
        <v>42</v>
      </c>
      <c r="B28" s="89">
        <f t="shared" si="0"/>
        <v>86</v>
      </c>
      <c r="C28" s="89">
        <f t="shared" si="0"/>
        <v>51</v>
      </c>
      <c r="D28" s="89">
        <f t="shared" si="1"/>
        <v>35</v>
      </c>
      <c r="F28" s="89">
        <v>7</v>
      </c>
      <c r="G28" s="89">
        <v>11</v>
      </c>
      <c r="H28" s="90">
        <f t="shared" si="2"/>
        <v>-4</v>
      </c>
      <c r="J28" s="89">
        <v>29</v>
      </c>
      <c r="K28" s="89">
        <v>11</v>
      </c>
      <c r="L28" s="90">
        <f t="shared" si="3"/>
        <v>18</v>
      </c>
      <c r="N28" s="89">
        <v>2</v>
      </c>
      <c r="O28" s="89">
        <v>5</v>
      </c>
      <c r="P28" s="90">
        <f t="shared" si="4"/>
        <v>-3</v>
      </c>
      <c r="R28" s="89">
        <v>29</v>
      </c>
      <c r="S28" s="89">
        <v>13</v>
      </c>
      <c r="T28" s="90">
        <f t="shared" si="5"/>
        <v>16</v>
      </c>
      <c r="V28" s="89">
        <v>26</v>
      </c>
      <c r="W28" s="89">
        <v>13</v>
      </c>
      <c r="X28" s="90">
        <f t="shared" si="6"/>
        <v>13</v>
      </c>
      <c r="Z28" s="89">
        <v>-7</v>
      </c>
      <c r="AA28" s="89">
        <v>-2</v>
      </c>
      <c r="AB28" s="90">
        <f t="shared" si="7"/>
        <v>-5</v>
      </c>
    </row>
    <row r="29" spans="1:28" x14ac:dyDescent="0.2">
      <c r="A29" s="19" t="s">
        <v>30</v>
      </c>
      <c r="B29" s="89">
        <f t="shared" si="0"/>
        <v>29</v>
      </c>
      <c r="C29" s="89">
        <f t="shared" si="0"/>
        <v>11</v>
      </c>
      <c r="D29" s="89">
        <f t="shared" si="1"/>
        <v>18</v>
      </c>
      <c r="F29" s="89">
        <v>0</v>
      </c>
      <c r="G29" s="89">
        <v>-2</v>
      </c>
      <c r="H29" s="90">
        <f t="shared" si="2"/>
        <v>2</v>
      </c>
      <c r="J29" s="89">
        <v>2</v>
      </c>
      <c r="K29" s="89">
        <v>2</v>
      </c>
      <c r="L29" s="90">
        <f t="shared" si="3"/>
        <v>0</v>
      </c>
      <c r="N29" s="89">
        <v>-1</v>
      </c>
      <c r="O29" s="89">
        <v>-1</v>
      </c>
      <c r="P29" s="90">
        <f t="shared" si="4"/>
        <v>0</v>
      </c>
      <c r="R29" s="89">
        <v>7</v>
      </c>
      <c r="S29" s="89">
        <v>2</v>
      </c>
      <c r="T29" s="90">
        <f t="shared" si="5"/>
        <v>5</v>
      </c>
      <c r="V29" s="89">
        <v>19</v>
      </c>
      <c r="W29" s="89">
        <v>10</v>
      </c>
      <c r="X29" s="90">
        <f t="shared" si="6"/>
        <v>9</v>
      </c>
      <c r="Z29" s="89">
        <v>2</v>
      </c>
      <c r="AA29" s="89">
        <v>0</v>
      </c>
      <c r="AB29" s="90">
        <f t="shared" si="7"/>
        <v>2</v>
      </c>
    </row>
    <row r="30" spans="1:28" x14ac:dyDescent="0.2">
      <c r="A30" s="19" t="s">
        <v>31</v>
      </c>
      <c r="B30" s="89">
        <f t="shared" si="0"/>
        <v>15</v>
      </c>
      <c r="C30" s="89">
        <f t="shared" si="0"/>
        <v>1</v>
      </c>
      <c r="D30" s="89">
        <f t="shared" si="1"/>
        <v>14</v>
      </c>
      <c r="F30" s="89">
        <v>11</v>
      </c>
      <c r="G30" s="89">
        <v>9</v>
      </c>
      <c r="H30" s="90">
        <f t="shared" si="2"/>
        <v>2</v>
      </c>
      <c r="J30" s="89">
        <v>-16</v>
      </c>
      <c r="K30" s="89">
        <v>-14</v>
      </c>
      <c r="L30" s="90">
        <f t="shared" si="3"/>
        <v>-2</v>
      </c>
      <c r="N30" s="89">
        <v>-4</v>
      </c>
      <c r="O30" s="89">
        <v>-3</v>
      </c>
      <c r="P30" s="90">
        <f t="shared" si="4"/>
        <v>-1</v>
      </c>
      <c r="R30" s="89">
        <v>1</v>
      </c>
      <c r="S30" s="89">
        <v>2</v>
      </c>
      <c r="T30" s="90">
        <f t="shared" si="5"/>
        <v>-1</v>
      </c>
      <c r="V30" s="89">
        <v>26</v>
      </c>
      <c r="W30" s="89">
        <v>10</v>
      </c>
      <c r="X30" s="90">
        <f t="shared" si="6"/>
        <v>16</v>
      </c>
      <c r="Z30" s="89">
        <v>-3</v>
      </c>
      <c r="AA30" s="89">
        <v>-3</v>
      </c>
      <c r="AB30" s="90">
        <f t="shared" si="7"/>
        <v>0</v>
      </c>
    </row>
    <row r="31" spans="1:28" x14ac:dyDescent="0.2">
      <c r="A31" s="19" t="s">
        <v>32</v>
      </c>
      <c r="B31" s="89">
        <f t="shared" si="0"/>
        <v>143</v>
      </c>
      <c r="C31" s="89">
        <f t="shared" si="0"/>
        <v>114</v>
      </c>
      <c r="D31" s="89">
        <f t="shared" si="1"/>
        <v>29</v>
      </c>
      <c r="F31" s="89">
        <v>1</v>
      </c>
      <c r="G31" s="89">
        <v>1</v>
      </c>
      <c r="H31" s="90">
        <f t="shared" si="2"/>
        <v>0</v>
      </c>
      <c r="J31" s="89">
        <v>6</v>
      </c>
      <c r="K31" s="89">
        <v>14</v>
      </c>
      <c r="L31" s="90">
        <f t="shared" si="3"/>
        <v>-8</v>
      </c>
      <c r="N31" s="89">
        <v>3</v>
      </c>
      <c r="O31" s="89">
        <v>9</v>
      </c>
      <c r="P31" s="90">
        <f t="shared" si="4"/>
        <v>-6</v>
      </c>
      <c r="R31" s="89">
        <v>37</v>
      </c>
      <c r="S31" s="89">
        <v>26</v>
      </c>
      <c r="T31" s="90">
        <f t="shared" si="5"/>
        <v>11</v>
      </c>
      <c r="V31" s="89">
        <v>97</v>
      </c>
      <c r="W31" s="89">
        <v>64</v>
      </c>
      <c r="X31" s="90">
        <f t="shared" si="6"/>
        <v>33</v>
      </c>
      <c r="Z31" s="89">
        <v>-1</v>
      </c>
      <c r="AA31" s="89">
        <v>0</v>
      </c>
      <c r="AB31" s="90">
        <f t="shared" si="7"/>
        <v>-1</v>
      </c>
    </row>
    <row r="32" spans="1:28" x14ac:dyDescent="0.2">
      <c r="A32" s="19" t="s">
        <v>54</v>
      </c>
      <c r="B32" s="89">
        <f t="shared" si="0"/>
        <v>71</v>
      </c>
      <c r="C32" s="89">
        <f t="shared" si="0"/>
        <v>42</v>
      </c>
      <c r="D32" s="89">
        <f t="shared" si="1"/>
        <v>29</v>
      </c>
      <c r="F32" s="89">
        <v>-2</v>
      </c>
      <c r="G32" s="89">
        <v>-1</v>
      </c>
      <c r="H32" s="90">
        <f t="shared" si="2"/>
        <v>-1</v>
      </c>
      <c r="J32" s="89">
        <v>-10</v>
      </c>
      <c r="K32" s="89">
        <v>4</v>
      </c>
      <c r="L32" s="90">
        <f t="shared" si="3"/>
        <v>-14</v>
      </c>
      <c r="N32" s="89">
        <v>2</v>
      </c>
      <c r="O32" s="89">
        <v>-1</v>
      </c>
      <c r="P32" s="90">
        <f t="shared" si="4"/>
        <v>3</v>
      </c>
      <c r="R32" s="89">
        <v>30</v>
      </c>
      <c r="S32" s="89">
        <v>14</v>
      </c>
      <c r="T32" s="90">
        <f t="shared" si="5"/>
        <v>16</v>
      </c>
      <c r="V32" s="89">
        <v>50</v>
      </c>
      <c r="W32" s="89">
        <v>26</v>
      </c>
      <c r="X32" s="90">
        <f t="shared" si="6"/>
        <v>24</v>
      </c>
      <c r="Z32" s="89">
        <v>1</v>
      </c>
      <c r="AA32" s="89">
        <v>0</v>
      </c>
      <c r="AB32" s="90">
        <f t="shared" si="7"/>
        <v>1</v>
      </c>
    </row>
    <row r="33" spans="1:28" x14ac:dyDescent="0.2">
      <c r="A33" s="19" t="s">
        <v>43</v>
      </c>
      <c r="B33" s="89">
        <f t="shared" si="0"/>
        <v>50</v>
      </c>
      <c r="C33" s="89">
        <f t="shared" si="0"/>
        <v>23</v>
      </c>
      <c r="D33" s="89">
        <f t="shared" si="1"/>
        <v>27</v>
      </c>
      <c r="F33" s="89">
        <v>1</v>
      </c>
      <c r="G33" s="89">
        <v>-1</v>
      </c>
      <c r="H33" s="90">
        <f t="shared" si="2"/>
        <v>2</v>
      </c>
      <c r="J33" s="89">
        <v>1</v>
      </c>
      <c r="K33" s="89">
        <v>-1</v>
      </c>
      <c r="L33" s="90">
        <f t="shared" si="3"/>
        <v>2</v>
      </c>
      <c r="N33" s="89">
        <v>12</v>
      </c>
      <c r="O33" s="89">
        <v>4</v>
      </c>
      <c r="P33" s="90">
        <f t="shared" si="4"/>
        <v>8</v>
      </c>
      <c r="R33" s="89">
        <v>19</v>
      </c>
      <c r="S33" s="89">
        <v>10</v>
      </c>
      <c r="T33" s="90">
        <f t="shared" si="5"/>
        <v>9</v>
      </c>
      <c r="V33" s="89">
        <v>15</v>
      </c>
      <c r="W33" s="89">
        <v>9</v>
      </c>
      <c r="X33" s="90">
        <f t="shared" si="6"/>
        <v>6</v>
      </c>
      <c r="Z33" s="89">
        <v>2</v>
      </c>
      <c r="AA33" s="89">
        <v>2</v>
      </c>
      <c r="AB33" s="90">
        <f t="shared" si="7"/>
        <v>0</v>
      </c>
    </row>
    <row r="34" spans="1:28" x14ac:dyDescent="0.2">
      <c r="A34" s="19" t="s">
        <v>44</v>
      </c>
      <c r="B34" s="89">
        <f t="shared" si="0"/>
        <v>0</v>
      </c>
      <c r="C34" s="89">
        <f t="shared" si="0"/>
        <v>-5</v>
      </c>
      <c r="D34" s="89">
        <f t="shared" si="1"/>
        <v>5</v>
      </c>
      <c r="F34" s="89">
        <v>-7</v>
      </c>
      <c r="G34" s="89">
        <v>-3</v>
      </c>
      <c r="H34" s="90">
        <f t="shared" si="2"/>
        <v>-4</v>
      </c>
      <c r="J34" s="89">
        <v>1</v>
      </c>
      <c r="K34" s="89">
        <v>-3</v>
      </c>
      <c r="L34" s="90">
        <f t="shared" si="3"/>
        <v>4</v>
      </c>
      <c r="N34" s="89">
        <v>-1</v>
      </c>
      <c r="O34" s="89">
        <v>-1</v>
      </c>
      <c r="P34" s="90">
        <f t="shared" si="4"/>
        <v>0</v>
      </c>
      <c r="R34" s="89">
        <v>5</v>
      </c>
      <c r="S34" s="89">
        <v>4</v>
      </c>
      <c r="T34" s="90">
        <f t="shared" si="5"/>
        <v>1</v>
      </c>
      <c r="V34" s="89">
        <v>4</v>
      </c>
      <c r="W34" s="89">
        <v>1</v>
      </c>
      <c r="X34" s="90">
        <f t="shared" si="6"/>
        <v>3</v>
      </c>
      <c r="Z34" s="89">
        <v>-2</v>
      </c>
      <c r="AA34" s="89">
        <v>-3</v>
      </c>
      <c r="AB34" s="90">
        <f t="shared" si="7"/>
        <v>1</v>
      </c>
    </row>
    <row r="35" spans="1:28" x14ac:dyDescent="0.2">
      <c r="A35" s="19" t="s">
        <v>45</v>
      </c>
      <c r="B35" s="89">
        <f t="shared" si="0"/>
        <v>105</v>
      </c>
      <c r="C35" s="89">
        <f t="shared" si="0"/>
        <v>57</v>
      </c>
      <c r="D35" s="89">
        <f t="shared" si="1"/>
        <v>48</v>
      </c>
      <c r="F35" s="89">
        <v>-2</v>
      </c>
      <c r="G35" s="89">
        <v>5</v>
      </c>
      <c r="H35" s="90">
        <f t="shared" si="2"/>
        <v>-7</v>
      </c>
      <c r="J35" s="89">
        <v>17</v>
      </c>
      <c r="K35" s="89">
        <v>14</v>
      </c>
      <c r="L35" s="90">
        <f t="shared" si="3"/>
        <v>3</v>
      </c>
      <c r="N35" s="89">
        <v>7</v>
      </c>
      <c r="O35" s="89">
        <v>0</v>
      </c>
      <c r="P35" s="90">
        <f t="shared" si="4"/>
        <v>7</v>
      </c>
      <c r="R35" s="89">
        <v>16</v>
      </c>
      <c r="S35" s="89">
        <v>1</v>
      </c>
      <c r="T35" s="90">
        <f t="shared" si="5"/>
        <v>15</v>
      </c>
      <c r="V35" s="89">
        <v>59</v>
      </c>
      <c r="W35" s="89">
        <v>33</v>
      </c>
      <c r="X35" s="90">
        <f t="shared" si="6"/>
        <v>26</v>
      </c>
      <c r="Z35" s="89">
        <v>8</v>
      </c>
      <c r="AA35" s="89">
        <v>4</v>
      </c>
      <c r="AB35" s="90">
        <f t="shared" si="7"/>
        <v>4</v>
      </c>
    </row>
    <row r="36" spans="1:28" x14ac:dyDescent="0.2">
      <c r="A36" s="19" t="s">
        <v>46</v>
      </c>
      <c r="B36" s="89">
        <f t="shared" si="0"/>
        <v>125</v>
      </c>
      <c r="C36" s="89">
        <f t="shared" si="0"/>
        <v>70</v>
      </c>
      <c r="D36" s="89">
        <f t="shared" si="1"/>
        <v>55</v>
      </c>
      <c r="F36" s="89">
        <v>12</v>
      </c>
      <c r="G36" s="89">
        <v>12</v>
      </c>
      <c r="H36" s="90">
        <f t="shared" si="2"/>
        <v>0</v>
      </c>
      <c r="J36" s="89">
        <v>19</v>
      </c>
      <c r="K36" s="89">
        <v>13</v>
      </c>
      <c r="L36" s="90">
        <f t="shared" si="3"/>
        <v>6</v>
      </c>
      <c r="N36" s="89">
        <v>10</v>
      </c>
      <c r="O36" s="89">
        <v>7</v>
      </c>
      <c r="P36" s="90">
        <f t="shared" si="4"/>
        <v>3</v>
      </c>
      <c r="R36" s="89">
        <v>48</v>
      </c>
      <c r="S36" s="89">
        <v>25</v>
      </c>
      <c r="T36" s="90">
        <f t="shared" si="5"/>
        <v>23</v>
      </c>
      <c r="V36" s="89">
        <v>32</v>
      </c>
      <c r="W36" s="89">
        <v>9</v>
      </c>
      <c r="X36" s="90">
        <f t="shared" si="6"/>
        <v>23</v>
      </c>
      <c r="Z36" s="89">
        <v>4</v>
      </c>
      <c r="AA36" s="89">
        <v>4</v>
      </c>
      <c r="AB36" s="90">
        <f t="shared" si="7"/>
        <v>0</v>
      </c>
    </row>
    <row r="37" spans="1:28" ht="13.5" thickBot="1" x14ac:dyDescent="0.25">
      <c r="A37" s="19" t="s">
        <v>47</v>
      </c>
      <c r="B37" s="89">
        <f t="shared" si="0"/>
        <v>24</v>
      </c>
      <c r="C37" s="89">
        <f t="shared" si="0"/>
        <v>21</v>
      </c>
      <c r="D37" s="89">
        <f t="shared" si="1"/>
        <v>3</v>
      </c>
      <c r="F37" s="89">
        <v>2</v>
      </c>
      <c r="G37" s="89">
        <v>5</v>
      </c>
      <c r="H37" s="90">
        <f t="shared" si="2"/>
        <v>-3</v>
      </c>
      <c r="J37" s="89">
        <v>0</v>
      </c>
      <c r="K37" s="89">
        <v>2</v>
      </c>
      <c r="L37" s="90">
        <f t="shared" si="3"/>
        <v>-2</v>
      </c>
      <c r="N37" s="89">
        <v>1</v>
      </c>
      <c r="O37" s="89">
        <v>-1</v>
      </c>
      <c r="P37" s="90">
        <f t="shared" si="4"/>
        <v>2</v>
      </c>
      <c r="R37" s="89">
        <v>8</v>
      </c>
      <c r="S37" s="89">
        <v>6</v>
      </c>
      <c r="T37" s="90">
        <f t="shared" si="5"/>
        <v>2</v>
      </c>
      <c r="V37" s="89">
        <v>11</v>
      </c>
      <c r="W37" s="89">
        <v>8</v>
      </c>
      <c r="X37" s="90">
        <f t="shared" si="6"/>
        <v>3</v>
      </c>
      <c r="Z37" s="89">
        <v>2</v>
      </c>
      <c r="AA37" s="89">
        <v>1</v>
      </c>
      <c r="AB37" s="90">
        <f t="shared" si="7"/>
        <v>1</v>
      </c>
    </row>
    <row r="38" spans="1:28" ht="15" customHeight="1" x14ac:dyDescent="0.2">
      <c r="A38" s="132" t="s">
        <v>242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7">
    <cfRule type="cellIs" dxfId="73" priority="1" operator="equal">
      <formula>0</formula>
    </cfRule>
  </conditionalFormatting>
  <hyperlinks>
    <hyperlink ref="AC2" location="Contenido!A1" display="Contenido" xr:uid="{00000000-0004-0000-26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2:I20"/>
  <sheetViews>
    <sheetView showGridLines="0" zoomScaleNormal="100" workbookViewId="0">
      <selection activeCell="I2" sqref="I2"/>
    </sheetView>
  </sheetViews>
  <sheetFormatPr baseColWidth="10" defaultRowHeight="12.75" x14ac:dyDescent="0.2"/>
  <cols>
    <col min="1" max="16384" width="11" style="54"/>
  </cols>
  <sheetData>
    <row r="2" spans="1:9" ht="15" x14ac:dyDescent="0.25">
      <c r="I2" s="102" t="s">
        <v>124</v>
      </c>
    </row>
    <row r="7" spans="1:9" ht="12.75" customHeight="1" x14ac:dyDescent="0.2">
      <c r="A7" s="161" t="s">
        <v>148</v>
      </c>
      <c r="B7" s="161"/>
      <c r="C7" s="161"/>
      <c r="D7" s="161"/>
      <c r="E7" s="161"/>
      <c r="F7" s="161"/>
      <c r="G7" s="161"/>
      <c r="H7" s="161"/>
    </row>
    <row r="8" spans="1:9" ht="12.75" customHeight="1" x14ac:dyDescent="0.2">
      <c r="A8" s="161"/>
      <c r="B8" s="161"/>
      <c r="C8" s="161"/>
      <c r="D8" s="161"/>
      <c r="E8" s="161"/>
      <c r="F8" s="161"/>
      <c r="G8" s="161"/>
      <c r="H8" s="161"/>
    </row>
    <row r="9" spans="1:9" ht="12.75" customHeight="1" x14ac:dyDescent="0.2">
      <c r="A9" s="161"/>
      <c r="B9" s="161"/>
      <c r="C9" s="161"/>
      <c r="D9" s="161"/>
      <c r="E9" s="161"/>
      <c r="F9" s="161"/>
      <c r="G9" s="161"/>
      <c r="H9" s="161"/>
    </row>
    <row r="10" spans="1:9" ht="12.75" customHeight="1" x14ac:dyDescent="0.2">
      <c r="A10" s="161"/>
      <c r="B10" s="161"/>
      <c r="C10" s="161"/>
      <c r="D10" s="161"/>
      <c r="E10" s="161"/>
      <c r="F10" s="161"/>
      <c r="G10" s="161"/>
      <c r="H10" s="161"/>
    </row>
    <row r="11" spans="1:9" ht="12.75" customHeight="1" x14ac:dyDescent="0.2">
      <c r="A11" s="161"/>
      <c r="B11" s="161"/>
      <c r="C11" s="161"/>
      <c r="D11" s="161"/>
      <c r="E11" s="161"/>
      <c r="F11" s="161"/>
      <c r="G11" s="161"/>
      <c r="H11" s="161"/>
    </row>
    <row r="12" spans="1:9" ht="12.75" customHeight="1" x14ac:dyDescent="0.2">
      <c r="A12" s="161"/>
      <c r="B12" s="161"/>
      <c r="C12" s="161"/>
      <c r="D12" s="161"/>
      <c r="E12" s="161"/>
      <c r="F12" s="161"/>
      <c r="G12" s="161"/>
      <c r="H12" s="161"/>
    </row>
    <row r="13" spans="1:9" ht="12.75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9" ht="12.75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9" ht="12.75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9" ht="12.75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2.75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2.75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x14ac:dyDescent="0.2">
      <c r="A20" s="161"/>
      <c r="B20" s="161"/>
      <c r="C20" s="161"/>
      <c r="D20" s="161"/>
      <c r="E20" s="161"/>
      <c r="F20" s="161"/>
      <c r="G20" s="161"/>
      <c r="H20" s="161"/>
    </row>
  </sheetData>
  <mergeCells count="1">
    <mergeCell ref="A7:H20"/>
  </mergeCells>
  <hyperlinks>
    <hyperlink ref="I2" location="Contenido!A1" display="Contenido" xr:uid="{00000000-0004-0000-03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 tint="0.59999389629810485"/>
    <pageSetUpPr fitToPage="1"/>
  </sheetPr>
  <dimension ref="A1:AC7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234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116">
        <f>IFERROR('29'!B9/'30'!B45*100,"")</f>
        <v>1.7287272102807751</v>
      </c>
      <c r="C9" s="116">
        <f>IFERROR('29'!C9/'30'!C45*100,"")</f>
        <v>2.0178605358160748</v>
      </c>
      <c r="D9" s="116">
        <f>IFERROR('29'!D9/'30'!D45*100,"")</f>
        <v>1.4371395175043593</v>
      </c>
      <c r="E9" s="96"/>
      <c r="F9" s="116">
        <f>IFERROR('29'!F9/'30'!F45*100,"")</f>
        <v>0.6065905240723537</v>
      </c>
      <c r="G9" s="116">
        <f>IFERROR('29'!G9/'30'!G45*100,"")</f>
        <v>0.93607063078395925</v>
      </c>
      <c r="H9" s="116">
        <f>IFERROR('29'!H9/'30'!H45*100,"")</f>
        <v>0.25848505282085865</v>
      </c>
      <c r="I9" s="96"/>
      <c r="J9" s="116">
        <f>IFERROR('29'!J9/'30'!J45*100,"")</f>
        <v>0.54540496318516496</v>
      </c>
      <c r="K9" s="116">
        <f>IFERROR('29'!K9/'30'!K45*100,"")</f>
        <v>0.99449851883199325</v>
      </c>
      <c r="L9" s="116">
        <f>IFERROR('29'!L9/'30'!L45*100,"")</f>
        <v>6.7544748395812232E-2</v>
      </c>
      <c r="M9" s="96"/>
      <c r="N9" s="116">
        <f>IFERROR('29'!N9/'30'!N45*100,"")</f>
        <v>0.57170080990948069</v>
      </c>
      <c r="O9" s="116">
        <f>IFERROR('29'!O9/'30'!O45*100,"")</f>
        <v>0.71286665887577416</v>
      </c>
      <c r="P9" s="116">
        <f>IFERROR('29'!P9/'30'!P45*100,"")</f>
        <v>0.42501517911353975</v>
      </c>
      <c r="Q9" s="96"/>
      <c r="R9" s="116">
        <f>IFERROR('29'!R9/'30'!R45*100,"")</f>
        <v>3.0896721059900765</v>
      </c>
      <c r="S9" s="116">
        <f>IFERROR('29'!S9/'30'!S45*100,"")</f>
        <v>3.2138059315903691</v>
      </c>
      <c r="T9" s="116">
        <f>IFERROR('29'!T9/'30'!T45*100,"")</f>
        <v>2.9679902755267422</v>
      </c>
      <c r="U9" s="96"/>
      <c r="V9" s="116">
        <f>IFERROR('29'!V9/'30'!V45*100,"")</f>
        <v>4.8634712293448965</v>
      </c>
      <c r="W9" s="116">
        <f>IFERROR('29'!W9/'30'!W45*100,"")</f>
        <v>5.4930744643068543</v>
      </c>
      <c r="X9" s="116">
        <f>IFERROR('29'!X9/'30'!X45*100,"")</f>
        <v>4.2464323007309437</v>
      </c>
      <c r="Y9" s="96"/>
      <c r="Z9" s="116">
        <f>IFERROR('29'!Z9/'30'!Z45*100,"")</f>
        <v>0.48050893340552248</v>
      </c>
      <c r="AA9" s="116">
        <f>IFERROR('29'!AA9/'30'!AA45*100,"")</f>
        <v>0.62006764374295376</v>
      </c>
      <c r="AB9" s="116">
        <f>IFERROR('29'!AB9/'30'!AB45*100,"")</f>
        <v>0.3515625</v>
      </c>
      <c r="AC9" s="44"/>
    </row>
    <row r="10" spans="1:29" x14ac:dyDescent="0.2">
      <c r="A10" s="21"/>
      <c r="E10" s="90"/>
      <c r="I10" s="90"/>
      <c r="M10" s="90"/>
      <c r="Q10" s="90"/>
      <c r="U10" s="90"/>
      <c r="Y10" s="90"/>
    </row>
    <row r="11" spans="1:29" x14ac:dyDescent="0.2">
      <c r="A11" s="19" t="s">
        <v>27</v>
      </c>
      <c r="B11" s="117">
        <f>IFERROR('29'!B11/'30'!B47*100,"")</f>
        <v>1.4905906465436929</v>
      </c>
      <c r="C11" s="117">
        <f>IFERROR('29'!C11/'30'!C47*100,"")</f>
        <v>1.7446176688938382</v>
      </c>
      <c r="D11" s="117">
        <f>IFERROR('29'!D11/'30'!D47*100,"")</f>
        <v>1.2345679012345678</v>
      </c>
      <c r="E11" s="90"/>
      <c r="F11" s="117">
        <f>IFERROR('29'!F11/'30'!F47*100,"")</f>
        <v>1.1936339522546418</v>
      </c>
      <c r="G11" s="117">
        <f>IFERROR('29'!G11/'30'!G47*100,"")</f>
        <v>1.03359173126615</v>
      </c>
      <c r="H11" s="117">
        <f>IFERROR('29'!H11/'30'!H47*100,"")</f>
        <v>1.3623978201634876</v>
      </c>
      <c r="I11" s="90"/>
      <c r="J11" s="117">
        <f>IFERROR('29'!J11/'30'!J47*100,"")</f>
        <v>1.015228426395939</v>
      </c>
      <c r="K11" s="117">
        <f>IFERROR('29'!K11/'30'!K47*100,"")</f>
        <v>0.49875311720698251</v>
      </c>
      <c r="L11" s="117">
        <f>IFERROR('29'!L11/'30'!L47*100,"")</f>
        <v>1.5503875968992249</v>
      </c>
      <c r="M11" s="90"/>
      <c r="N11" s="117">
        <f>IFERROR('29'!N11/'30'!N47*100,"")</f>
        <v>0.60606060606060608</v>
      </c>
      <c r="O11" s="117">
        <f>IFERROR('29'!O11/'30'!O47*100,"")</f>
        <v>0.23584905660377359</v>
      </c>
      <c r="P11" s="117">
        <f>IFERROR('29'!P11/'30'!P47*100,"")</f>
        <v>0.99750623441396502</v>
      </c>
      <c r="Q11" s="90"/>
      <c r="R11" s="117">
        <f>IFERROR('29'!R11/'30'!R47*100,"")</f>
        <v>2.6641294005708849</v>
      </c>
      <c r="S11" s="117">
        <f>IFERROR('29'!S11/'30'!S47*100,"")</f>
        <v>3.4351145038167941</v>
      </c>
      <c r="T11" s="117">
        <f>IFERROR('29'!T11/'30'!T47*100,"")</f>
        <v>1.8975332068311195</v>
      </c>
      <c r="U11" s="90"/>
      <c r="V11" s="117">
        <f>IFERROR('29'!V11/'30'!V47*100,"")</f>
        <v>2.3233301064859635</v>
      </c>
      <c r="W11" s="117">
        <f>IFERROR('29'!W11/'30'!W47*100,"")</f>
        <v>3.9923954372623576</v>
      </c>
      <c r="X11" s="117">
        <f>IFERROR('29'!X11/'30'!X47*100,"")</f>
        <v>0.59171597633136097</v>
      </c>
      <c r="Y11" s="90"/>
      <c r="Z11" s="117">
        <f>IFERROR('29'!Z11/'30'!Z47*100,"")</f>
        <v>0.65502183406113534</v>
      </c>
      <c r="AA11" s="117">
        <f>IFERROR('29'!AA11/'30'!AA47*100,"")</f>
        <v>0.23148148148148145</v>
      </c>
      <c r="AB11" s="117">
        <f>IFERROR('29'!AB11/'30'!AB47*100,"")</f>
        <v>1.0330578512396695</v>
      </c>
    </row>
    <row r="12" spans="1:29" x14ac:dyDescent="0.2">
      <c r="A12" s="19" t="s">
        <v>33</v>
      </c>
      <c r="B12" s="117">
        <f>IFERROR('29'!B12/'30'!B48*100,"")</f>
        <v>2.4350649350649354</v>
      </c>
      <c r="C12" s="117">
        <f>IFERROR('29'!C12/'30'!C48*100,"")</f>
        <v>2.4154589371980677</v>
      </c>
      <c r="D12" s="117">
        <f>IFERROR('29'!D12/'30'!D48*100,"")</f>
        <v>2.4524831391784181</v>
      </c>
      <c r="E12" s="90"/>
      <c r="F12" s="117">
        <f>IFERROR('29'!F12/'30'!F48*100,"")</f>
        <v>-0.51546391752577314</v>
      </c>
      <c r="G12" s="117">
        <f>IFERROR('29'!G12/'30'!G48*100,"")</f>
        <v>-1.5463917525773196</v>
      </c>
      <c r="H12" s="117">
        <f>IFERROR('29'!H12/'30'!H48*100,"")</f>
        <v>0.51546391752577314</v>
      </c>
      <c r="I12" s="90"/>
      <c r="J12" s="117">
        <f>IFERROR('29'!J12/'30'!J48*100,"")</f>
        <v>2.4861878453038675</v>
      </c>
      <c r="K12" s="117">
        <f>IFERROR('29'!K12/'30'!K48*100,"")</f>
        <v>2.3668639053254439</v>
      </c>
      <c r="L12" s="117">
        <f>IFERROR('29'!L12/'30'!L48*100,"")</f>
        <v>2.5906735751295336</v>
      </c>
      <c r="M12" s="90"/>
      <c r="N12" s="117">
        <f>IFERROR('29'!N12/'30'!N48*100,"")</f>
        <v>-1.5772870662460567</v>
      </c>
      <c r="O12" s="117">
        <f>IFERROR('29'!O12/'30'!O48*100,"")</f>
        <v>-1.1976047904191618</v>
      </c>
      <c r="P12" s="117">
        <f>IFERROR('29'!P12/'30'!P48*100,"")</f>
        <v>-2</v>
      </c>
      <c r="Q12" s="90"/>
      <c r="R12" s="117">
        <f>IFERROR('29'!R12/'30'!R48*100,"")</f>
        <v>3.7604456824512535</v>
      </c>
      <c r="S12" s="117">
        <f>IFERROR('29'!S12/'30'!S48*100,"")</f>
        <v>3.5608308605341246</v>
      </c>
      <c r="T12" s="117">
        <f>IFERROR('29'!T12/'30'!T48*100,"")</f>
        <v>3.9370078740157481</v>
      </c>
      <c r="U12" s="90"/>
      <c r="V12" s="117">
        <f>IFERROR('29'!V12/'30'!V48*100,"")</f>
        <v>5.9880239520958085</v>
      </c>
      <c r="W12" s="117">
        <f>IFERROR('29'!W12/'30'!W48*100,"")</f>
        <v>5.9210526315789469</v>
      </c>
      <c r="X12" s="117">
        <f>IFERROR('29'!X12/'30'!X48*100,"")</f>
        <v>6.0439560439560438</v>
      </c>
      <c r="Y12" s="90"/>
      <c r="Z12" s="117">
        <f>IFERROR('29'!Z12/'30'!Z48*100,"")</f>
        <v>0.9569377990430622</v>
      </c>
      <c r="AA12" s="117">
        <f>IFERROR('29'!AA12/'30'!AA48*100,"")</f>
        <v>2.1582733812949639</v>
      </c>
      <c r="AB12" s="117">
        <f>IFERROR('29'!AB12/'30'!AB48*100,"")</f>
        <v>0</v>
      </c>
    </row>
    <row r="13" spans="1:29" x14ac:dyDescent="0.2">
      <c r="A13" s="19" t="s">
        <v>19</v>
      </c>
      <c r="B13" s="117">
        <f>IFERROR('29'!B13/'30'!B49*100,"")</f>
        <v>2.5132914451425807</v>
      </c>
      <c r="C13" s="117">
        <f>IFERROR('29'!C13/'30'!C49*100,"")</f>
        <v>1.7964071856287425</v>
      </c>
      <c r="D13" s="117">
        <f>IFERROR('29'!D13/'30'!D49*100,"")</f>
        <v>2.99837925445705</v>
      </c>
      <c r="E13" s="90"/>
      <c r="F13" s="117">
        <f>IFERROR('29'!F13/'30'!F49*100,"")</f>
        <v>1.3157894736842104</v>
      </c>
      <c r="G13" s="117">
        <f>IFERROR('29'!G13/'30'!G49*100,"")</f>
        <v>2.3809523809523809</v>
      </c>
      <c r="H13" s="117">
        <f>IFERROR('29'!H13/'30'!H49*100,"")</f>
        <v>0</v>
      </c>
      <c r="I13" s="90"/>
      <c r="J13" s="117">
        <f>IFERROR('29'!J13/'30'!J49*100,"")</f>
        <v>1.9607843137254901</v>
      </c>
      <c r="K13" s="117">
        <f>IFERROR('29'!K13/'30'!K49*100,"")</f>
        <v>0</v>
      </c>
      <c r="L13" s="117">
        <f>IFERROR('29'!L13/'30'!L49*100,"")</f>
        <v>4</v>
      </c>
      <c r="M13" s="90"/>
      <c r="N13" s="117">
        <f>IFERROR('29'!N13/'30'!N49*100,"")</f>
        <v>1.2658227848101267</v>
      </c>
      <c r="O13" s="117">
        <f>IFERROR('29'!O13/'30'!O49*100,"")</f>
        <v>0</v>
      </c>
      <c r="P13" s="117">
        <f>IFERROR('29'!P13/'30'!P49*100,"")</f>
        <v>2.2727272727272729</v>
      </c>
      <c r="Q13" s="90"/>
      <c r="R13" s="117">
        <f>IFERROR('29'!R13/'30'!R49*100,"")</f>
        <v>3.2394366197183095</v>
      </c>
      <c r="S13" s="117">
        <f>IFERROR('29'!S13/'30'!S49*100,"")</f>
        <v>1.824817518248175</v>
      </c>
      <c r="T13" s="117">
        <f>IFERROR('29'!T13/'30'!T49*100,"")</f>
        <v>4.1284403669724776</v>
      </c>
      <c r="U13" s="90"/>
      <c r="V13" s="117">
        <f>IFERROR('29'!V13/'30'!V49*100,"")</f>
        <v>4.0201005025125625</v>
      </c>
      <c r="W13" s="117">
        <f>IFERROR('29'!W13/'30'!W49*100,"")</f>
        <v>3.4632034632034632</v>
      </c>
      <c r="X13" s="117">
        <f>IFERROR('29'!X13/'30'!X49*100,"")</f>
        <v>4.3715846994535523</v>
      </c>
      <c r="Y13" s="90"/>
      <c r="Z13" s="117">
        <f>IFERROR('29'!Z13/'30'!Z49*100,"")</f>
        <v>0.35971223021582738</v>
      </c>
      <c r="AA13" s="117">
        <f>IFERROR('29'!AA13/'30'!AA49*100,"")</f>
        <v>0.44052863436123352</v>
      </c>
      <c r="AB13" s="117">
        <f>IFERROR('29'!AB13/'30'!AB49*100,"")</f>
        <v>0.303951367781155</v>
      </c>
    </row>
    <row r="14" spans="1:29" x14ac:dyDescent="0.2">
      <c r="A14" s="19" t="s">
        <v>34</v>
      </c>
      <c r="B14" s="117">
        <f>IFERROR('29'!B14/'30'!B50*100,"")</f>
        <v>0.88571428571428568</v>
      </c>
      <c r="C14" s="117">
        <f>IFERROR('29'!C14/'30'!C50*100,"")</f>
        <v>1.1297234125438256</v>
      </c>
      <c r="D14" s="117">
        <f>IFERROR('29'!D14/'30'!D50*100,"")</f>
        <v>0.65225493850167726</v>
      </c>
      <c r="E14" s="90"/>
      <c r="F14" s="117">
        <f>IFERROR('29'!F14/'30'!F50*100,"")</f>
        <v>0.13395847287340923</v>
      </c>
      <c r="G14" s="117">
        <f>IFERROR('29'!G14/'30'!G50*100,"")</f>
        <v>0.2635046113306983</v>
      </c>
      <c r="H14" s="117">
        <f>IFERROR('29'!H14/'30'!H50*100,"")</f>
        <v>0</v>
      </c>
      <c r="I14" s="90"/>
      <c r="J14" s="117">
        <f>IFERROR('29'!J14/'30'!J50*100,"")</f>
        <v>1.1889862327909888</v>
      </c>
      <c r="K14" s="117">
        <f>IFERROR('29'!K14/'30'!K50*100,"")</f>
        <v>1.7434620174346203</v>
      </c>
      <c r="L14" s="117">
        <f>IFERROR('29'!L14/'30'!L50*100,"")</f>
        <v>0.62893081761006298</v>
      </c>
      <c r="M14" s="90"/>
      <c r="N14" s="117">
        <f>IFERROR('29'!N14/'30'!N50*100,"")</f>
        <v>0.32404406999351915</v>
      </c>
      <c r="O14" s="117">
        <f>IFERROR('29'!O14/'30'!O50*100,"")</f>
        <v>0</v>
      </c>
      <c r="P14" s="117">
        <f>IFERROR('29'!P14/'30'!P50*100,"")</f>
        <v>0.67024128686327078</v>
      </c>
      <c r="Q14" s="90"/>
      <c r="R14" s="117">
        <f>IFERROR('29'!R14/'30'!R50*100,"")</f>
        <v>0.89463220675944333</v>
      </c>
      <c r="S14" s="117">
        <f>IFERROR('29'!S14/'30'!S50*100,"")</f>
        <v>1.7726798748696557</v>
      </c>
      <c r="T14" s="117">
        <f>IFERROR('29'!T14/'30'!T50*100,"")</f>
        <v>9.4966761633428307E-2</v>
      </c>
      <c r="U14" s="90"/>
      <c r="V14" s="117">
        <f>IFERROR('29'!V14/'30'!V50*100,"")</f>
        <v>2.0046620046620047</v>
      </c>
      <c r="W14" s="117">
        <f>IFERROR('29'!W14/'30'!W50*100,"")</f>
        <v>1.83752417794971</v>
      </c>
      <c r="X14" s="117">
        <f>IFERROR('29'!X14/'30'!X50*100,"")</f>
        <v>2.1602160216021602</v>
      </c>
      <c r="Y14" s="90"/>
      <c r="Z14" s="117">
        <f>IFERROR('29'!Z14/'30'!Z50*100,"")</f>
        <v>0.35108250438853128</v>
      </c>
      <c r="AA14" s="117">
        <f>IFERROR('29'!AA14/'30'!AA50*100,"")</f>
        <v>0.76726342710997442</v>
      </c>
      <c r="AB14" s="117">
        <f>IFERROR('29'!AB14/'30'!AB50*100,"")</f>
        <v>0</v>
      </c>
    </row>
    <row r="15" spans="1:29" x14ac:dyDescent="0.2">
      <c r="A15" s="19" t="s">
        <v>35</v>
      </c>
      <c r="B15" s="117">
        <f>IFERROR('29'!B15/'30'!B51*100,"")</f>
        <v>1.6901408450704223</v>
      </c>
      <c r="C15" s="117">
        <f>IFERROR('29'!C15/'30'!C51*100,"")</f>
        <v>2.1196063588190763</v>
      </c>
      <c r="D15" s="117">
        <f>IFERROR('29'!D15/'30'!D51*100,"")</f>
        <v>1.202749140893471</v>
      </c>
      <c r="E15" s="91"/>
      <c r="F15" s="117">
        <f>IFERROR('29'!F15/'30'!F51*100,"")</f>
        <v>1.3274336283185841</v>
      </c>
      <c r="G15" s="117">
        <f>IFERROR('29'!G15/'30'!G51*100,"")</f>
        <v>1.7021276595744681</v>
      </c>
      <c r="H15" s="117">
        <f>IFERROR('29'!H15/'30'!H51*100,"")</f>
        <v>0.92165898617511521</v>
      </c>
      <c r="I15" s="91"/>
      <c r="J15" s="117">
        <f>IFERROR('29'!J15/'30'!J51*100,"")</f>
        <v>0.48780487804878048</v>
      </c>
      <c r="K15" s="117">
        <f>IFERROR('29'!K15/'30'!K51*100,"")</f>
        <v>0.91743119266055051</v>
      </c>
      <c r="L15" s="117">
        <f>IFERROR('29'!L15/'30'!L51*100,"")</f>
        <v>0</v>
      </c>
      <c r="M15" s="90"/>
      <c r="N15" s="117">
        <f>IFERROR('29'!N15/'30'!N51*100,"")</f>
        <v>-2.4193548387096775</v>
      </c>
      <c r="O15" s="117">
        <f>IFERROR('29'!O15/'30'!O51*100,"")</f>
        <v>-3.0150753768844218</v>
      </c>
      <c r="P15" s="117">
        <f>IFERROR('29'!P15/'30'!P51*100,"")</f>
        <v>-1.7341040462427744</v>
      </c>
      <c r="Q15" s="90"/>
      <c r="R15" s="117">
        <f>IFERROR('29'!R15/'30'!R51*100,"")</f>
        <v>1.2875536480686696</v>
      </c>
      <c r="S15" s="117">
        <f>IFERROR('29'!S15/'30'!S51*100,"")</f>
        <v>1.6326530612244898</v>
      </c>
      <c r="T15" s="117">
        <f>IFERROR('29'!T15/'30'!T51*100,"")</f>
        <v>0.90497737556561098</v>
      </c>
      <c r="U15" s="90"/>
      <c r="V15" s="117">
        <f>IFERROR('29'!V15/'30'!V51*100,"")</f>
        <v>9.2457420924574212</v>
      </c>
      <c r="W15" s="117">
        <f>IFERROR('29'!W15/'30'!W51*100,"")</f>
        <v>10.762331838565023</v>
      </c>
      <c r="X15" s="117">
        <f>IFERROR('29'!X15/'30'!X51*100,"")</f>
        <v>7.4468085106382977</v>
      </c>
      <c r="Y15" s="90"/>
      <c r="Z15" s="117">
        <f>IFERROR('29'!Z15/'30'!Z51*100,"")</f>
        <v>-0.26737967914438499</v>
      </c>
      <c r="AA15" s="117">
        <f>IFERROR('29'!AA15/'30'!AA51*100,"")</f>
        <v>0</v>
      </c>
      <c r="AB15" s="117">
        <f>IFERROR('29'!AB15/'30'!AB51*100,"")</f>
        <v>-0.57803468208092479</v>
      </c>
    </row>
    <row r="16" spans="1:29" x14ac:dyDescent="0.2">
      <c r="A16" s="19" t="s">
        <v>36</v>
      </c>
      <c r="B16" s="117">
        <f>IFERROR('29'!B16/'30'!B52*100,"")</f>
        <v>2.5773195876288657</v>
      </c>
      <c r="C16" s="117">
        <f>IFERROR('29'!C16/'30'!C52*100,"")</f>
        <v>3.0237580993520519</v>
      </c>
      <c r="D16" s="117">
        <f>IFERROR('29'!D16/'30'!D52*100,"")</f>
        <v>2.1264994547437297</v>
      </c>
      <c r="E16" s="91"/>
      <c r="F16" s="117">
        <f>IFERROR('29'!F16/'30'!F52*100,"")</f>
        <v>0.41958041958041958</v>
      </c>
      <c r="G16" s="117">
        <f>IFERROR('29'!G16/'30'!G52*100,"")</f>
        <v>2.8328611898017</v>
      </c>
      <c r="H16" s="117">
        <f>IFERROR('29'!H16/'30'!H52*100,"")</f>
        <v>-1.9337016574585635</v>
      </c>
      <c r="I16" s="91"/>
      <c r="J16" s="117">
        <f>IFERROR('29'!J16/'30'!J52*100,"")</f>
        <v>-0.54127198917456021</v>
      </c>
      <c r="K16" s="117">
        <f>IFERROR('29'!K16/'30'!K52*100,"")</f>
        <v>0</v>
      </c>
      <c r="L16" s="117">
        <f>IFERROR('29'!L16/'30'!L52*100,"")</f>
        <v>-1.0752688172043012</v>
      </c>
      <c r="M16" s="91"/>
      <c r="N16" s="117">
        <f>IFERROR('29'!N16/'30'!N52*100,"")</f>
        <v>0.65573770491803274</v>
      </c>
      <c r="O16" s="117">
        <f>IFERROR('29'!O16/'30'!O52*100,"")</f>
        <v>0.32258064516129031</v>
      </c>
      <c r="P16" s="117">
        <f>IFERROR('29'!P16/'30'!P52*100,"")</f>
        <v>1</v>
      </c>
      <c r="Q16" s="91"/>
      <c r="R16" s="117">
        <f>IFERROR('29'!R16/'30'!R52*100,"")</f>
        <v>3.9001560062402496</v>
      </c>
      <c r="S16" s="117">
        <f>IFERROR('29'!S16/'30'!S52*100,"")</f>
        <v>3.6363636363636362</v>
      </c>
      <c r="T16" s="117">
        <f>IFERROR('29'!T16/'30'!T52*100,"")</f>
        <v>4.180064308681672</v>
      </c>
      <c r="U16" s="91"/>
      <c r="V16" s="117">
        <f>IFERROR('29'!V16/'30'!V52*100,"")</f>
        <v>10.554561717352415</v>
      </c>
      <c r="W16" s="117">
        <f>IFERROR('29'!W16/'30'!W52*100,"")</f>
        <v>10.424710424710424</v>
      </c>
      <c r="X16" s="117">
        <f>IFERROR('29'!X16/'30'!X52*100,"")</f>
        <v>10.666666666666668</v>
      </c>
      <c r="Y16" s="91"/>
      <c r="Z16" s="117">
        <f>IFERROR('29'!Z16/'30'!Z52*100,"")</f>
        <v>1.8957345971563981</v>
      </c>
      <c r="AA16" s="117">
        <f>IFERROR('29'!AA16/'30'!AA52*100,"")</f>
        <v>2.5751072961373391</v>
      </c>
      <c r="AB16" s="117">
        <f>IFERROR('29'!AB16/'30'!AB52*100,"")</f>
        <v>1.0582010582010581</v>
      </c>
    </row>
    <row r="17" spans="1:28" s="1" customFormat="1" x14ac:dyDescent="0.2">
      <c r="A17" s="19" t="s">
        <v>53</v>
      </c>
      <c r="B17" s="117">
        <f>IFERROR('29'!B17/'30'!B53*100,"")</f>
        <v>2.9190992493744785</v>
      </c>
      <c r="C17" s="117">
        <f>IFERROR('29'!C17/'30'!C53*100,"")</f>
        <v>2.6315789473684208</v>
      </c>
      <c r="D17" s="117">
        <f>IFERROR('29'!D17/'30'!D53*100,"")</f>
        <v>3.2148900169204735</v>
      </c>
      <c r="E17" s="91"/>
      <c r="F17" s="117">
        <f>IFERROR('29'!F17/'30'!F53*100,"")</f>
        <v>1.3392857142857142</v>
      </c>
      <c r="G17" s="117">
        <f>IFERROR('29'!G17/'30'!G53*100,"")</f>
        <v>0.82644628099173556</v>
      </c>
      <c r="H17" s="117">
        <f>IFERROR('29'!H17/'30'!H53*100,"")</f>
        <v>1.9417475728155338</v>
      </c>
      <c r="I17" s="91"/>
      <c r="J17" s="117">
        <f>IFERROR('29'!J17/'30'!J53*100,"")</f>
        <v>0</v>
      </c>
      <c r="K17" s="117">
        <f>IFERROR('29'!K17/'30'!K53*100,"")</f>
        <v>-1.6666666666666667</v>
      </c>
      <c r="L17" s="117">
        <f>IFERROR('29'!L17/'30'!L53*100,"")</f>
        <v>2.083333333333333</v>
      </c>
      <c r="M17" s="91"/>
      <c r="N17" s="117">
        <f>IFERROR('29'!N17/'30'!N53*100,"")</f>
        <v>2.6785714285714284</v>
      </c>
      <c r="O17" s="117">
        <f>IFERROR('29'!O17/'30'!O53*100,"")</f>
        <v>1.6949152542372881</v>
      </c>
      <c r="P17" s="117">
        <f>IFERROR('29'!P17/'30'!P53*100,"")</f>
        <v>3.7735849056603774</v>
      </c>
      <c r="Q17" s="91"/>
      <c r="R17" s="117">
        <f>IFERROR('29'!R17/'30'!R53*100,"")</f>
        <v>5.4054054054054053</v>
      </c>
      <c r="S17" s="117">
        <f>IFERROR('29'!S17/'30'!S53*100,"")</f>
        <v>8.3333333333333321</v>
      </c>
      <c r="T17" s="117">
        <f>IFERROR('29'!T17/'30'!T53*100,"")</f>
        <v>2.9702970297029703</v>
      </c>
      <c r="U17" s="91"/>
      <c r="V17" s="117">
        <f>IFERROR('29'!V17/'30'!V53*100,"")</f>
        <v>8.8541666666666679</v>
      </c>
      <c r="W17" s="117">
        <f>IFERROR('29'!W17/'30'!W53*100,"")</f>
        <v>10.75268817204301</v>
      </c>
      <c r="X17" s="117">
        <f>IFERROR('29'!X17/'30'!X53*100,"")</f>
        <v>7.0707070707070701</v>
      </c>
      <c r="Y17" s="91"/>
      <c r="Z17" s="117">
        <f>IFERROR('29'!Z17/'30'!Z53*100,"")</f>
        <v>-0.63291139240506333</v>
      </c>
      <c r="AA17" s="117">
        <f>IFERROR('29'!AA17/'30'!AA53*100,"")</f>
        <v>-2.7777777777777777</v>
      </c>
      <c r="AB17" s="117">
        <f>IFERROR('29'!AB17/'30'!AB53*100,"")</f>
        <v>1.1627906976744187</v>
      </c>
    </row>
    <row r="18" spans="1:28" s="1" customFormat="1" x14ac:dyDescent="0.2">
      <c r="A18" s="19" t="s">
        <v>28</v>
      </c>
      <c r="B18" s="117">
        <f>IFERROR('29'!B18/'30'!B54*100,"")</f>
        <v>1.4720985963711057</v>
      </c>
      <c r="C18" s="117">
        <f>IFERROR('29'!C18/'30'!C54*100,"")</f>
        <v>1.8564636631197646</v>
      </c>
      <c r="D18" s="117">
        <f>IFERROR('29'!D18/'30'!D54*100,"")</f>
        <v>1.0814542107685228</v>
      </c>
      <c r="E18" s="91"/>
      <c r="F18" s="117">
        <f>IFERROR('29'!F18/'30'!F54*100,"")</f>
        <v>1.2921751615218953</v>
      </c>
      <c r="G18" s="117">
        <f>IFERROR('29'!G18/'30'!G54*100,"")</f>
        <v>1.3755158184319118</v>
      </c>
      <c r="H18" s="117">
        <f>IFERROR('29'!H18/'30'!H54*100,"")</f>
        <v>1.2012012012012012</v>
      </c>
      <c r="I18" s="91"/>
      <c r="J18" s="117">
        <f>IFERROR('29'!J18/'30'!J54*100,"")</f>
        <v>0.20590253946465342</v>
      </c>
      <c r="K18" s="117">
        <f>IFERROR('29'!K18/'30'!K54*100,"")</f>
        <v>0.81521739130434778</v>
      </c>
      <c r="L18" s="117">
        <f>IFERROR('29'!L18/'30'!L54*100,"")</f>
        <v>-0.41608876560332869</v>
      </c>
      <c r="M18" s="91"/>
      <c r="N18" s="117">
        <f>IFERROR('29'!N18/'30'!N54*100,"")</f>
        <v>0.34602076124567477</v>
      </c>
      <c r="O18" s="117">
        <f>IFERROR('29'!O18/'30'!O54*100,"")</f>
        <v>0.96153846153846156</v>
      </c>
      <c r="P18" s="117">
        <f>IFERROR('29'!P18/'30'!P54*100,"")</f>
        <v>-0.2789400278940028</v>
      </c>
      <c r="Q18" s="91"/>
      <c r="R18" s="117">
        <f>IFERROR('29'!R18/'30'!R54*100,"")</f>
        <v>2.175264139216905</v>
      </c>
      <c r="S18" s="117">
        <f>IFERROR('29'!S18/'30'!S54*100,"")</f>
        <v>1.8587360594795539</v>
      </c>
      <c r="T18" s="117">
        <f>IFERROR('29'!T18/'30'!T54*100,"")</f>
        <v>2.4937655860349128</v>
      </c>
      <c r="U18" s="91"/>
      <c r="V18" s="117">
        <f>IFERROR('29'!V18/'30'!V54*100,"")</f>
        <v>3.8167938931297711</v>
      </c>
      <c r="W18" s="117">
        <f>IFERROR('29'!W18/'30'!W54*100,"")</f>
        <v>4.7879616963064295</v>
      </c>
      <c r="X18" s="117">
        <f>IFERROR('29'!X18/'30'!X54*100,"")</f>
        <v>2.8169014084507045</v>
      </c>
      <c r="Y18" s="91"/>
      <c r="Z18" s="117">
        <f>IFERROR('29'!Z18/'30'!Z54*100,"")</f>
        <v>0.91678420310296183</v>
      </c>
      <c r="AA18" s="117">
        <f>IFERROR('29'!AA18/'30'!AA54*100,"")</f>
        <v>1.308139534883721</v>
      </c>
      <c r="AB18" s="117">
        <f>IFERROR('29'!AB18/'30'!AB54*100,"")</f>
        <v>0.54794520547945202</v>
      </c>
    </row>
    <row r="19" spans="1:28" s="1" customFormat="1" x14ac:dyDescent="0.2">
      <c r="A19" s="19" t="s">
        <v>37</v>
      </c>
      <c r="B19" s="117">
        <f>IFERROR('29'!B19/'30'!B55*100,"")</f>
        <v>2.2437531871494132</v>
      </c>
      <c r="C19" s="117">
        <f>IFERROR('29'!C19/'30'!C55*100,"")</f>
        <v>2.2682445759368837</v>
      </c>
      <c r="D19" s="117">
        <f>IFERROR('29'!D19/'30'!D55*100,"")</f>
        <v>2.2175290390707496</v>
      </c>
      <c r="E19" s="90"/>
      <c r="F19" s="117">
        <f>IFERROR('29'!F19/'30'!F55*100,"")</f>
        <v>-0.39011703511053319</v>
      </c>
      <c r="G19" s="117">
        <f>IFERROR('29'!G19/'30'!G55*100,"")</f>
        <v>-2.5510204081632653</v>
      </c>
      <c r="H19" s="117">
        <f>IFERROR('29'!H19/'30'!H55*100,"")</f>
        <v>1.8567639257294428</v>
      </c>
      <c r="I19" s="90"/>
      <c r="J19" s="117">
        <f>IFERROR('29'!J19/'30'!J55*100,"")</f>
        <v>0.25348542458808615</v>
      </c>
      <c r="K19" s="117">
        <f>IFERROR('29'!K19/'30'!K55*100,"")</f>
        <v>0.96618357487922701</v>
      </c>
      <c r="L19" s="117">
        <f>IFERROR('29'!L19/'30'!L55*100,"")</f>
        <v>-0.53333333333333333</v>
      </c>
      <c r="M19" s="90"/>
      <c r="N19" s="117">
        <f>IFERROR('29'!N19/'30'!N55*100,"")</f>
        <v>1.3196480938416422</v>
      </c>
      <c r="O19" s="117">
        <f>IFERROR('29'!O19/'30'!O55*100,"")</f>
        <v>1.1204481792717087</v>
      </c>
      <c r="P19" s="117">
        <f>IFERROR('29'!P19/'30'!P55*100,"")</f>
        <v>1.5384615384615385</v>
      </c>
      <c r="Q19" s="90"/>
      <c r="R19" s="117">
        <f>IFERROR('29'!R19/'30'!R55*100,"")</f>
        <v>5.0314465408805038</v>
      </c>
      <c r="S19" s="117">
        <f>IFERROR('29'!S19/'30'!S55*100,"")</f>
        <v>5.6547619047619051</v>
      </c>
      <c r="T19" s="117">
        <f>IFERROR('29'!T19/'30'!T55*100,"")</f>
        <v>4.3333333333333339</v>
      </c>
      <c r="U19" s="90"/>
      <c r="V19" s="117">
        <f>IFERROR('29'!V19/'30'!V55*100,"")</f>
        <v>7.5213675213675213</v>
      </c>
      <c r="W19" s="117">
        <f>IFERROR('29'!W19/'30'!W55*100,"")</f>
        <v>8.695652173913043</v>
      </c>
      <c r="X19" s="117">
        <f>IFERROR('29'!X19/'30'!X55*100,"")</f>
        <v>6.2937062937062942</v>
      </c>
      <c r="Y19" s="90"/>
      <c r="Z19" s="117">
        <f>IFERROR('29'!Z19/'30'!Z55*100,"")</f>
        <v>0.86767895878524948</v>
      </c>
      <c r="AA19" s="117">
        <f>IFERROR('29'!AA19/'30'!AA55*100,"")</f>
        <v>1.3043478260869565</v>
      </c>
      <c r="AB19" s="117">
        <f>IFERROR('29'!AB19/'30'!AB55*100,"")</f>
        <v>0.4329004329004329</v>
      </c>
    </row>
    <row r="20" spans="1:28" s="1" customFormat="1" x14ac:dyDescent="0.2">
      <c r="A20" s="19" t="s">
        <v>38</v>
      </c>
      <c r="B20" s="117">
        <f>IFERROR('29'!B20/'30'!B56*100,"")</f>
        <v>1.179245283018868</v>
      </c>
      <c r="C20" s="117">
        <f>IFERROR('29'!C20/'30'!C56*100,"")</f>
        <v>1.2814428096820123</v>
      </c>
      <c r="D20" s="117">
        <f>IFERROR('29'!D20/'30'!D56*100,"")</f>
        <v>1.0782934833567746</v>
      </c>
      <c r="E20" s="91"/>
      <c r="F20" s="117">
        <f>IFERROR('29'!F20/'30'!F56*100,"")</f>
        <v>0.71301247771836007</v>
      </c>
      <c r="G20" s="117">
        <f>IFERROR('29'!G20/'30'!G56*100,"")</f>
        <v>0.23446658851113714</v>
      </c>
      <c r="H20" s="117">
        <f>IFERROR('29'!H20/'30'!H56*100,"")</f>
        <v>1.2048192771084338</v>
      </c>
      <c r="I20" s="91"/>
      <c r="J20" s="117">
        <f>IFERROR('29'!J20/'30'!J56*100,"")</f>
        <v>0.35566093657379966</v>
      </c>
      <c r="K20" s="117">
        <f>IFERROR('29'!K20/'30'!K56*100,"")</f>
        <v>0.57937427578215528</v>
      </c>
      <c r="L20" s="117">
        <f>IFERROR('29'!L20/'30'!L56*100,"")</f>
        <v>0.12135922330097086</v>
      </c>
      <c r="M20" s="91"/>
      <c r="N20" s="117">
        <f>IFERROR('29'!N20/'30'!N56*100,"")</f>
        <v>0.31847133757961787</v>
      </c>
      <c r="O20" s="117">
        <f>IFERROR('29'!O20/'30'!O56*100,"")</f>
        <v>0.90673575129533668</v>
      </c>
      <c r="P20" s="117">
        <f>IFERROR('29'!P20/'30'!P56*100,"")</f>
        <v>-0.25062656641604009</v>
      </c>
      <c r="Q20" s="91"/>
      <c r="R20" s="117">
        <f>IFERROR('29'!R20/'30'!R56*100,"")</f>
        <v>1.9270474879559532</v>
      </c>
      <c r="S20" s="117">
        <f>IFERROR('29'!S20/'30'!S56*100,"")</f>
        <v>2.1216407355021216</v>
      </c>
      <c r="T20" s="117">
        <f>IFERROR('29'!T20/'30'!T56*100,"")</f>
        <v>1.7426273458445041</v>
      </c>
      <c r="U20" s="91"/>
      <c r="V20" s="117">
        <f>IFERROR('29'!V20/'30'!V56*100,"")</f>
        <v>3.5870516185476813</v>
      </c>
      <c r="W20" s="117">
        <f>IFERROR('29'!W20/'30'!W56*100,"")</f>
        <v>3.8128249566724435</v>
      </c>
      <c r="X20" s="117">
        <f>IFERROR('29'!X20/'30'!X56*100,"")</f>
        <v>3.3568904593639579</v>
      </c>
      <c r="Y20" s="91"/>
      <c r="Z20" s="117">
        <f>IFERROR('29'!Z20/'30'!Z56*100,"")</f>
        <v>0.84745762711864403</v>
      </c>
      <c r="AA20" s="117">
        <f>IFERROR('29'!AA20/'30'!AA56*100,"")</f>
        <v>0.67873303167420818</v>
      </c>
      <c r="AB20" s="117">
        <f>IFERROR('29'!AB20/'30'!AB56*100,"")</f>
        <v>0.99601593625498008</v>
      </c>
    </row>
    <row r="21" spans="1:28" s="1" customFormat="1" x14ac:dyDescent="0.2">
      <c r="A21" s="19" t="s">
        <v>39</v>
      </c>
      <c r="B21" s="117">
        <f>IFERROR('29'!B21/'30'!B57*100,"")</f>
        <v>-1.8660812294182216</v>
      </c>
      <c r="C21" s="117">
        <f>IFERROR('29'!C21/'30'!C57*100,"")</f>
        <v>-0.55005500550055009</v>
      </c>
      <c r="D21" s="117">
        <f>IFERROR('29'!D21/'30'!D57*100,"")</f>
        <v>-3.1763417305585984</v>
      </c>
      <c r="E21" s="91"/>
      <c r="F21" s="117">
        <f>IFERROR('29'!F21/'30'!F57*100,"")</f>
        <v>-0.72289156626506024</v>
      </c>
      <c r="G21" s="117">
        <f>IFERROR('29'!G21/'30'!G57*100,"")</f>
        <v>0</v>
      </c>
      <c r="H21" s="117">
        <f>IFERROR('29'!H21/'30'!H57*100,"")</f>
        <v>-1.4851485148514851</v>
      </c>
      <c r="I21" s="91"/>
      <c r="J21" s="117">
        <f>IFERROR('29'!J21/'30'!J57*100,"")</f>
        <v>-0.52493438320209973</v>
      </c>
      <c r="K21" s="117">
        <f>IFERROR('29'!K21/'30'!K57*100,"")</f>
        <v>0</v>
      </c>
      <c r="L21" s="117">
        <f>IFERROR('29'!L21/'30'!L57*100,"")</f>
        <v>-1.1299435028248588</v>
      </c>
      <c r="M21" s="91"/>
      <c r="N21" s="117">
        <f>IFERROR('29'!N21/'30'!N57*100,"")</f>
        <v>-0.5617977528089888</v>
      </c>
      <c r="O21" s="117">
        <f>IFERROR('29'!O21/'30'!O57*100,"")</f>
        <v>-0.57803468208092479</v>
      </c>
      <c r="P21" s="117">
        <f>IFERROR('29'!P21/'30'!P57*100,"")</f>
        <v>-0.54644808743169404</v>
      </c>
      <c r="Q21" s="91"/>
      <c r="R21" s="117">
        <f>IFERROR('29'!R21/'30'!R57*100,"")</f>
        <v>3.0612244897959182</v>
      </c>
      <c r="S21" s="117">
        <f>IFERROR('29'!S21/'30'!S57*100,"")</f>
        <v>4.10958904109589</v>
      </c>
      <c r="T21" s="117">
        <f>IFERROR('29'!T21/'30'!T57*100,"")</f>
        <v>2.0270270270270272</v>
      </c>
      <c r="U21" s="91"/>
      <c r="V21" s="117">
        <f>IFERROR('29'!V21/'30'!V57*100,"")</f>
        <v>-10.731707317073171</v>
      </c>
      <c r="W21" s="117">
        <f>IFERROR('29'!W21/'30'!W57*100,"")</f>
        <v>-6.4516129032258061</v>
      </c>
      <c r="X21" s="117">
        <f>IFERROR('29'!X21/'30'!X57*100,"")</f>
        <v>-14.285714285714285</v>
      </c>
      <c r="Y21" s="91"/>
      <c r="Z21" s="117">
        <f>IFERROR('29'!Z21/'30'!Z57*100,"")</f>
        <v>-8.1871345029239766</v>
      </c>
      <c r="AA21" s="117">
        <f>IFERROR('29'!AA21/'30'!AA57*100,"")</f>
        <v>-5</v>
      </c>
      <c r="AB21" s="117">
        <f>IFERROR('29'!AB21/'30'!AB57*100,"")</f>
        <v>-10.989010989010989</v>
      </c>
    </row>
    <row r="22" spans="1:28" s="1" customFormat="1" x14ac:dyDescent="0.2">
      <c r="A22" s="18" t="s">
        <v>20</v>
      </c>
      <c r="B22" s="117">
        <f>IFERROR('29'!B22/'30'!B58*100,"")</f>
        <v>2.246737521861967</v>
      </c>
      <c r="C22" s="117">
        <f>IFERROR('29'!C22/'30'!C58*100,"")</f>
        <v>3.3053648614289348</v>
      </c>
      <c r="D22" s="117">
        <f>IFERROR('29'!D22/'30'!D58*100,"")</f>
        <v>1.0571428571428572</v>
      </c>
      <c r="E22" s="89"/>
      <c r="F22" s="117">
        <f>IFERROR('29'!F22/'30'!F58*100,"")</f>
        <v>2.5974025974025974</v>
      </c>
      <c r="G22" s="117">
        <f>IFERROR('29'!G22/'30'!G58*100,"")</f>
        <v>4.7368421052631584</v>
      </c>
      <c r="H22" s="117">
        <f>IFERROR('29'!H22/'30'!H58*100,"")</f>
        <v>0.19685039370078738</v>
      </c>
      <c r="I22" s="89"/>
      <c r="J22" s="117">
        <f>IFERROR('29'!J22/'30'!J58*100,"")</f>
        <v>1.0849909584086799</v>
      </c>
      <c r="K22" s="117">
        <f>IFERROR('29'!K22/'30'!K58*100,"")</f>
        <v>2.8938906752411575</v>
      </c>
      <c r="L22" s="117">
        <f>IFERROR('29'!L22/'30'!L58*100,"")</f>
        <v>-1.2396694214876034</v>
      </c>
      <c r="M22" s="89"/>
      <c r="N22" s="117">
        <f>IFERROR('29'!N22/'30'!N58*100,"")</f>
        <v>2.6340545625587959</v>
      </c>
      <c r="O22" s="117">
        <f>IFERROR('29'!O22/'30'!O58*100,"")</f>
        <v>3.8461538461538463</v>
      </c>
      <c r="P22" s="117">
        <f>IFERROR('29'!P22/'30'!P58*100,"")</f>
        <v>1.0752688172043012</v>
      </c>
      <c r="Q22" s="89"/>
      <c r="R22" s="117">
        <f>IFERROR('29'!R22/'30'!R58*100,"")</f>
        <v>3.1934877896055105</v>
      </c>
      <c r="S22" s="117">
        <f>IFERROR('29'!S22/'30'!S58*100,"")</f>
        <v>3.9812646370023423</v>
      </c>
      <c r="T22" s="117">
        <f>IFERROR('29'!T22/'30'!T58*100,"")</f>
        <v>2.2880215343203227</v>
      </c>
      <c r="U22" s="89"/>
      <c r="V22" s="117">
        <f>IFERROR('29'!V22/'30'!V58*100,"")</f>
        <v>2.2972002871500359</v>
      </c>
      <c r="W22" s="117">
        <f>IFERROR('29'!W22/'30'!W58*100,"")</f>
        <v>2.6722925457102673</v>
      </c>
      <c r="X22" s="117">
        <f>IFERROR('29'!X22/'30'!X58*100,"")</f>
        <v>1.9061583577712611</v>
      </c>
      <c r="Y22" s="89"/>
      <c r="Z22" s="117">
        <f>IFERROR('29'!Z22/'30'!Z58*100,"")</f>
        <v>1.3377926421404682</v>
      </c>
      <c r="AA22" s="117">
        <f>IFERROR('29'!AA22/'30'!AA58*100,"")</f>
        <v>1.5570934256055362</v>
      </c>
      <c r="AB22" s="117">
        <f>IFERROR('29'!AB22/'30'!AB58*100,"")</f>
        <v>1.1326860841423949</v>
      </c>
    </row>
    <row r="23" spans="1:28" s="1" customFormat="1" x14ac:dyDescent="0.2">
      <c r="A23" s="19" t="s">
        <v>40</v>
      </c>
      <c r="B23" s="117">
        <f>IFERROR('29'!B23/'30'!B59*100,"")</f>
        <v>2.9233870967741935</v>
      </c>
      <c r="C23" s="117">
        <f>IFERROR('29'!C23/'30'!C59*100,"")</f>
        <v>3.3073929961089497</v>
      </c>
      <c r="D23" s="117">
        <f>IFERROR('29'!D23/'30'!D59*100,"")</f>
        <v>2.510460251046025</v>
      </c>
      <c r="E23" s="89"/>
      <c r="F23" s="117">
        <f>IFERROR('29'!F23/'30'!F59*100,"")</f>
        <v>0.49261083743842365</v>
      </c>
      <c r="G23" s="117">
        <f>IFERROR('29'!G23/'30'!G59*100,"")</f>
        <v>-0.92592592592592582</v>
      </c>
      <c r="H23" s="117">
        <f>IFERROR('29'!H23/'30'!H59*100,"")</f>
        <v>2.1052631578947367</v>
      </c>
      <c r="I23" s="89"/>
      <c r="J23" s="117">
        <f>IFERROR('29'!J23/'30'!J59*100,"")</f>
        <v>4.1420118343195274</v>
      </c>
      <c r="K23" s="117">
        <f>IFERROR('29'!K23/'30'!K59*100,"")</f>
        <v>2.3529411764705883</v>
      </c>
      <c r="L23" s="117">
        <f>IFERROR('29'!L23/'30'!L59*100,"")</f>
        <v>5.9523809523809517</v>
      </c>
      <c r="M23" s="89"/>
      <c r="N23" s="117">
        <f>IFERROR('29'!N23/'30'!N59*100,"")</f>
        <v>2.3255813953488373</v>
      </c>
      <c r="O23" s="117">
        <f>IFERROR('29'!O23/'30'!O59*100,"")</f>
        <v>4.3010752688172049</v>
      </c>
      <c r="P23" s="117">
        <f>IFERROR('29'!P23/'30'!P59*100,"")</f>
        <v>0</v>
      </c>
      <c r="Q23" s="89"/>
      <c r="R23" s="117">
        <f>IFERROR('29'!R23/'30'!R59*100,"")</f>
        <v>3.3898305084745761</v>
      </c>
      <c r="S23" s="117">
        <f>IFERROR('29'!S23/'30'!S59*100,"")</f>
        <v>3.225806451612903</v>
      </c>
      <c r="T23" s="117">
        <f>IFERROR('29'!T23/'30'!T59*100,"")</f>
        <v>3.5714285714285712</v>
      </c>
      <c r="U23" s="89"/>
      <c r="V23" s="117">
        <f>IFERROR('29'!V23/'30'!V59*100,"")</f>
        <v>6.5359477124183014</v>
      </c>
      <c r="W23" s="117">
        <f>IFERROR('29'!W23/'30'!W59*100,"")</f>
        <v>10.975609756097562</v>
      </c>
      <c r="X23" s="117">
        <f>IFERROR('29'!X23/'30'!X59*100,"")</f>
        <v>1.4084507042253522</v>
      </c>
      <c r="Y23" s="89"/>
      <c r="Z23" s="117">
        <f>IFERROR('29'!Z23/'30'!Z59*100,"")</f>
        <v>0.84745762711864403</v>
      </c>
      <c r="AA23" s="117">
        <f>IFERROR('29'!AA23/'30'!AA59*100,"")</f>
        <v>0</v>
      </c>
      <c r="AB23" s="117">
        <f>IFERROR('29'!AB23/'30'!AB59*100,"")</f>
        <v>1.5384615384615385</v>
      </c>
    </row>
    <row r="24" spans="1:28" s="1" customFormat="1" x14ac:dyDescent="0.2">
      <c r="A24" s="19" t="s">
        <v>21</v>
      </c>
      <c r="B24" s="117">
        <f>IFERROR('29'!B24/'30'!B60*100,"")</f>
        <v>1.8424396442185513</v>
      </c>
      <c r="C24" s="117">
        <f>IFERROR('29'!C24/'30'!C60*100,"")</f>
        <v>1.4925373134328357</v>
      </c>
      <c r="D24" s="117">
        <f>IFERROR('29'!D24/'30'!D60*100,"")</f>
        <v>2.1639743980493753</v>
      </c>
      <c r="E24" s="89"/>
      <c r="F24" s="117">
        <f>IFERROR('29'!F24/'30'!F60*100,"")</f>
        <v>0.69204152249134954</v>
      </c>
      <c r="G24" s="117">
        <f>IFERROR('29'!G24/'30'!G60*100,"")</f>
        <v>0.31948881789137379</v>
      </c>
      <c r="H24" s="117">
        <f>IFERROR('29'!H24/'30'!H60*100,"")</f>
        <v>1.1320754716981132</v>
      </c>
      <c r="I24" s="89"/>
      <c r="J24" s="117">
        <f>IFERROR('29'!J24/'30'!J60*100,"")</f>
        <v>0.82508250825082496</v>
      </c>
      <c r="K24" s="117">
        <f>IFERROR('29'!K24/'30'!K60*100,"")</f>
        <v>0.33557046979865773</v>
      </c>
      <c r="L24" s="117">
        <f>IFERROR('29'!L24/'30'!L60*100,"")</f>
        <v>1.2987012987012987</v>
      </c>
      <c r="M24" s="89"/>
      <c r="N24" s="117">
        <f>IFERROR('29'!N24/'30'!N60*100,"")</f>
        <v>0.81433224755700329</v>
      </c>
      <c r="O24" s="117">
        <f>IFERROR('29'!O24/'30'!O60*100,"")</f>
        <v>0.64935064935064934</v>
      </c>
      <c r="P24" s="117">
        <f>IFERROR('29'!P24/'30'!P60*100,"")</f>
        <v>0.98039215686274506</v>
      </c>
      <c r="Q24" s="89"/>
      <c r="R24" s="117">
        <f>IFERROR('29'!R24/'30'!R60*100,"")</f>
        <v>3.3142128744423198</v>
      </c>
      <c r="S24" s="117">
        <f>IFERROR('29'!S24/'30'!S60*100,"")</f>
        <v>2.8610354223433241</v>
      </c>
      <c r="T24" s="117">
        <f>IFERROR('29'!T24/'30'!T60*100,"")</f>
        <v>3.7125748502994016</v>
      </c>
      <c r="U24" s="89"/>
      <c r="V24" s="117">
        <f>IFERROR('29'!V24/'30'!V60*100,"")</f>
        <v>2.9790115098171968</v>
      </c>
      <c r="W24" s="117">
        <f>IFERROR('29'!W24/'30'!W60*100,"")</f>
        <v>2.4216524216524213</v>
      </c>
      <c r="X24" s="117">
        <f>IFERROR('29'!X24/'30'!X60*100,"")</f>
        <v>3.4838709677419351</v>
      </c>
      <c r="Y24" s="89"/>
      <c r="Z24" s="117">
        <f>IFERROR('29'!Z24/'30'!Z60*100,"")</f>
        <v>0.41322314049586778</v>
      </c>
      <c r="AA24" s="117">
        <f>IFERROR('29'!AA24/'30'!AA60*100,"")</f>
        <v>0.45454545454545453</v>
      </c>
      <c r="AB24" s="117">
        <f>IFERROR('29'!AB24/'30'!AB60*100,"")</f>
        <v>0.37878787878787878</v>
      </c>
    </row>
    <row r="25" spans="1:28" s="1" customFormat="1" x14ac:dyDescent="0.2">
      <c r="A25" s="19" t="s">
        <v>87</v>
      </c>
      <c r="B25" s="117">
        <f>IFERROR('29'!B25/'30'!B61*100,"")</f>
        <v>0.63176895306859204</v>
      </c>
      <c r="C25" s="117">
        <f>IFERROR('29'!C25/'30'!C61*100,"")</f>
        <v>-1.25</v>
      </c>
      <c r="D25" s="117">
        <f>IFERROR('29'!D25/'30'!D61*100,"")</f>
        <v>2.5547445255474455</v>
      </c>
      <c r="E25" s="89"/>
      <c r="F25" s="117">
        <f>IFERROR('29'!F25/'30'!F61*100,"")</f>
        <v>-0.68965517241379315</v>
      </c>
      <c r="G25" s="117">
        <f>IFERROR('29'!G25/'30'!G61*100,"")</f>
        <v>-3.0769230769230771</v>
      </c>
      <c r="H25" s="117">
        <f>IFERROR('29'!H25/'30'!H61*100,"")</f>
        <v>1.25</v>
      </c>
      <c r="I25" s="89"/>
      <c r="J25" s="117">
        <f>IFERROR('29'!J25/'30'!J61*100,"")</f>
        <v>-2.0576131687242798</v>
      </c>
      <c r="K25" s="117">
        <f>IFERROR('29'!K25/'30'!K61*100,"")</f>
        <v>-3.5398230088495577</v>
      </c>
      <c r="L25" s="117">
        <f>IFERROR('29'!L25/'30'!L61*100,"")</f>
        <v>-0.76923076923076927</v>
      </c>
      <c r="M25" s="89"/>
      <c r="N25" s="117">
        <f>IFERROR('29'!N25/'30'!N61*100,"")</f>
        <v>1.4705882352941175</v>
      </c>
      <c r="O25" s="117">
        <f>IFERROR('29'!O25/'30'!O61*100,"")</f>
        <v>0.88495575221238942</v>
      </c>
      <c r="P25" s="117">
        <f>IFERROR('29'!P25/'30'!P61*100,"")</f>
        <v>2.197802197802198</v>
      </c>
      <c r="Q25" s="89"/>
      <c r="R25" s="117">
        <f>IFERROR('29'!R25/'30'!R61*100,"")</f>
        <v>1.1627906976744187</v>
      </c>
      <c r="S25" s="117">
        <f>IFERROR('29'!S25/'30'!S61*100,"")</f>
        <v>-1.0416666666666665</v>
      </c>
      <c r="T25" s="117">
        <f>IFERROR('29'!T25/'30'!T61*100,"")</f>
        <v>3.9473684210526314</v>
      </c>
      <c r="U25" s="89"/>
      <c r="V25" s="117">
        <f>IFERROR('29'!V25/'30'!V61*100,"")</f>
        <v>7.9207920792079207</v>
      </c>
      <c r="W25" s="117">
        <f>IFERROR('29'!W25/'30'!W61*100,"")</f>
        <v>5.3571428571428568</v>
      </c>
      <c r="X25" s="117">
        <f>IFERROR('29'!X25/'30'!X61*100,"")</f>
        <v>11.111111111111111</v>
      </c>
      <c r="Y25" s="89"/>
      <c r="Z25" s="117">
        <f>IFERROR('29'!Z25/'30'!Z61*100,"")</f>
        <v>1.0204081632653061</v>
      </c>
      <c r="AA25" s="117">
        <f>IFERROR('29'!AA25/'30'!AA61*100,"")</f>
        <v>-3.8461538461538463</v>
      </c>
      <c r="AB25" s="117">
        <f>IFERROR('29'!AB25/'30'!AB61*100,"")</f>
        <v>6.5217391304347823</v>
      </c>
    </row>
    <row r="26" spans="1:28" s="1" customFormat="1" x14ac:dyDescent="0.2">
      <c r="A26" s="19" t="s">
        <v>29</v>
      </c>
      <c r="B26" s="117">
        <f>IFERROR('29'!B26/'30'!B62*100,"")</f>
        <v>0.28618152085036791</v>
      </c>
      <c r="C26" s="117">
        <f>IFERROR('29'!C26/'30'!C62*100,"")</f>
        <v>0.9942004971002486</v>
      </c>
      <c r="D26" s="117">
        <f>IFERROR('29'!D26/'30'!D62*100,"")</f>
        <v>-0.40355125100887806</v>
      </c>
      <c r="E26" s="89"/>
      <c r="F26" s="117">
        <f>IFERROR('29'!F26/'30'!F62*100,"")</f>
        <v>-0.4</v>
      </c>
      <c r="G26" s="117">
        <f>IFERROR('29'!G26/'30'!G62*100,"")</f>
        <v>0.38910505836575876</v>
      </c>
      <c r="H26" s="117">
        <f>IFERROR('29'!H26/'30'!H62*100,"")</f>
        <v>-1.2345679012345678</v>
      </c>
      <c r="I26" s="89"/>
      <c r="J26" s="117">
        <f>IFERROR('29'!J26/'30'!J62*100,"")</f>
        <v>0</v>
      </c>
      <c r="K26" s="117">
        <f>IFERROR('29'!K26/'30'!K62*100,"")</f>
        <v>0.43478260869565216</v>
      </c>
      <c r="L26" s="117">
        <f>IFERROR('29'!L26/'30'!L62*100,"")</f>
        <v>-0.41841004184100417</v>
      </c>
      <c r="M26" s="89"/>
      <c r="N26" s="117">
        <f>IFERROR('29'!N26/'30'!N62*100,"")</f>
        <v>0.70588235294117652</v>
      </c>
      <c r="O26" s="117">
        <f>IFERROR('29'!O26/'30'!O62*100,"")</f>
        <v>0</v>
      </c>
      <c r="P26" s="117">
        <f>IFERROR('29'!P26/'30'!P62*100,"")</f>
        <v>1.3513513513513513</v>
      </c>
      <c r="Q26" s="89"/>
      <c r="R26" s="117">
        <f>IFERROR('29'!R26/'30'!R62*100,"")</f>
        <v>-1.411764705882353</v>
      </c>
      <c r="S26" s="117">
        <f>IFERROR('29'!S26/'30'!S62*100,"")</f>
        <v>-0.99009900990099009</v>
      </c>
      <c r="T26" s="117">
        <f>IFERROR('29'!T26/'30'!T62*100,"")</f>
        <v>-1.7937219730941705</v>
      </c>
      <c r="U26" s="89"/>
      <c r="V26" s="117">
        <f>IFERROR('29'!V26/'30'!V62*100,"")</f>
        <v>3.6931818181818183</v>
      </c>
      <c r="W26" s="117">
        <f>IFERROR('29'!W26/'30'!W62*100,"")</f>
        <v>6.8571428571428577</v>
      </c>
      <c r="X26" s="117">
        <f>IFERROR('29'!X26/'30'!X62*100,"")</f>
        <v>0.56497175141242939</v>
      </c>
      <c r="Y26" s="89"/>
      <c r="Z26" s="117">
        <f>IFERROR('29'!Z26/'30'!Z62*100,"")</f>
        <v>-0.36363636363636365</v>
      </c>
      <c r="AA26" s="117">
        <f>IFERROR('29'!AA26/'30'!AA62*100,"")</f>
        <v>0</v>
      </c>
      <c r="AB26" s="117">
        <f>IFERROR('29'!AB26/'30'!AB62*100,"")</f>
        <v>-0.74074074074074081</v>
      </c>
    </row>
    <row r="27" spans="1:28" s="1" customFormat="1" x14ac:dyDescent="0.2">
      <c r="A27" s="19" t="s">
        <v>41</v>
      </c>
      <c r="B27" s="117">
        <f>IFERROR('29'!B27/'30'!B63*100,"")</f>
        <v>2.701822916666667</v>
      </c>
      <c r="C27" s="117">
        <f>IFERROR('29'!C27/'30'!C63*100,"")</f>
        <v>2.9611351017890191</v>
      </c>
      <c r="D27" s="117">
        <f>IFERROR('29'!D27/'30'!D63*100,"")</f>
        <v>2.4121295658166781</v>
      </c>
      <c r="E27" s="89"/>
      <c r="F27" s="117">
        <f>IFERROR('29'!F27/'30'!F63*100,"")</f>
        <v>2.1885521885521886</v>
      </c>
      <c r="G27" s="117">
        <f>IFERROR('29'!G27/'30'!G63*100,"")</f>
        <v>2.2364217252396164</v>
      </c>
      <c r="H27" s="117">
        <f>IFERROR('29'!H27/'30'!H63*100,"")</f>
        <v>2.1352313167259789</v>
      </c>
      <c r="I27" s="89"/>
      <c r="J27" s="117">
        <f>IFERROR('29'!J27/'30'!J63*100,"")</f>
        <v>-2.2181146025878005</v>
      </c>
      <c r="K27" s="117">
        <f>IFERROR('29'!K27/'30'!K63*100,"")</f>
        <v>-0.34843205574912894</v>
      </c>
      <c r="L27" s="117">
        <f>IFERROR('29'!L27/'30'!L63*100,"")</f>
        <v>-4.3307086614173231</v>
      </c>
      <c r="M27" s="89"/>
      <c r="N27" s="117">
        <f>IFERROR('29'!N27/'30'!N63*100,"")</f>
        <v>-0.38610038610038611</v>
      </c>
      <c r="O27" s="117">
        <f>IFERROR('29'!O27/'30'!O63*100,"")</f>
        <v>0</v>
      </c>
      <c r="P27" s="117">
        <f>IFERROR('29'!P27/'30'!P63*100,"")</f>
        <v>-0.8438818565400843</v>
      </c>
      <c r="Q27" s="89"/>
      <c r="R27" s="117">
        <f>IFERROR('29'!R27/'30'!R63*100,"")</f>
        <v>9.6505823627287857</v>
      </c>
      <c r="S27" s="117">
        <f>IFERROR('29'!S27/'30'!S63*100,"")</f>
        <v>7.7441077441077439</v>
      </c>
      <c r="T27" s="117">
        <f>IFERROR('29'!T27/'30'!T63*100,"")</f>
        <v>11.513157894736842</v>
      </c>
      <c r="U27" s="89"/>
      <c r="V27" s="117">
        <f>IFERROR('29'!V27/'30'!V63*100,"")</f>
        <v>4.8723897911832941</v>
      </c>
      <c r="W27" s="117">
        <f>IFERROR('29'!W27/'30'!W63*100,"")</f>
        <v>6.9387755102040813</v>
      </c>
      <c r="X27" s="117">
        <f>IFERROR('29'!X27/'30'!X63*100,"")</f>
        <v>2.1505376344086025</v>
      </c>
      <c r="Y27" s="89"/>
      <c r="Z27" s="117">
        <f>IFERROR('29'!Z27/'30'!Z63*100,"")</f>
        <v>1.2919896640826873</v>
      </c>
      <c r="AA27" s="117">
        <f>IFERROR('29'!AA27/'30'!AA63*100,"")</f>
        <v>1.0101010101010102</v>
      </c>
      <c r="AB27" s="117">
        <f>IFERROR('29'!AB27/'30'!AB63*100,"")</f>
        <v>1.5873015873015872</v>
      </c>
    </row>
    <row r="28" spans="1:28" s="1" customFormat="1" x14ac:dyDescent="0.2">
      <c r="A28" s="19" t="s">
        <v>42</v>
      </c>
      <c r="B28" s="117">
        <f>IFERROR('29'!B28/'30'!B64*100,"")</f>
        <v>2.4157303370786516</v>
      </c>
      <c r="C28" s="117">
        <f>IFERROR('29'!C28/'30'!C64*100,"")</f>
        <v>2.7582477014602489</v>
      </c>
      <c r="D28" s="117">
        <f>IFERROR('29'!D28/'30'!D64*100,"")</f>
        <v>2.0455873758036236</v>
      </c>
      <c r="E28" s="89"/>
      <c r="F28" s="117">
        <f>IFERROR('29'!F28/'30'!F64*100,"")</f>
        <v>0.93333333333333346</v>
      </c>
      <c r="G28" s="117">
        <f>IFERROR('29'!G28/'30'!G64*100,"")</f>
        <v>2.6960784313725492</v>
      </c>
      <c r="H28" s="117">
        <f>IFERROR('29'!H28/'30'!H64*100,"")</f>
        <v>-1.1695906432748537</v>
      </c>
      <c r="I28" s="89"/>
      <c r="J28" s="117">
        <f>IFERROR('29'!J28/'30'!J64*100,"")</f>
        <v>3.5279805352798053</v>
      </c>
      <c r="K28" s="117">
        <f>IFERROR('29'!K28/'30'!K64*100,"")</f>
        <v>2.5522041763341066</v>
      </c>
      <c r="L28" s="117">
        <f>IFERROR('29'!L28/'30'!L64*100,"")</f>
        <v>4.6035805626598467</v>
      </c>
      <c r="M28" s="89"/>
      <c r="N28" s="117">
        <f>IFERROR('29'!N28/'30'!N64*100,"")</f>
        <v>0.333889816360601</v>
      </c>
      <c r="O28" s="117">
        <f>IFERROR('29'!O28/'30'!O64*100,"")</f>
        <v>1.6339869281045754</v>
      </c>
      <c r="P28" s="117">
        <f>IFERROR('29'!P28/'30'!P64*100,"")</f>
        <v>-1.0238907849829351</v>
      </c>
      <c r="Q28" s="89"/>
      <c r="R28" s="117">
        <f>IFERROR('29'!R28/'30'!R64*100,"")</f>
        <v>5.1971326164874547</v>
      </c>
      <c r="S28" s="117">
        <f>IFERROR('29'!S28/'30'!S64*100,"")</f>
        <v>4.4982698961937722</v>
      </c>
      <c r="T28" s="117">
        <f>IFERROR('29'!T28/'30'!T64*100,"")</f>
        <v>5.9479553903345721</v>
      </c>
      <c r="U28" s="89"/>
      <c r="V28" s="117">
        <f>IFERROR('29'!V28/'30'!V64*100,"")</f>
        <v>6.0324825986078885</v>
      </c>
      <c r="W28" s="117">
        <f>IFERROR('29'!W28/'30'!W64*100,"")</f>
        <v>6.103286384976526</v>
      </c>
      <c r="X28" s="117">
        <f>IFERROR('29'!X28/'30'!X64*100,"")</f>
        <v>5.9633027522935782</v>
      </c>
      <c r="Y28" s="89"/>
      <c r="Z28" s="117">
        <f>IFERROR('29'!Z28/'30'!Z64*100,"")</f>
        <v>-1.7500000000000002</v>
      </c>
      <c r="AA28" s="117">
        <f>IFERROR('29'!AA28/'30'!AA64*100,"")</f>
        <v>-0.99009900990099009</v>
      </c>
      <c r="AB28" s="117">
        <f>IFERROR('29'!AB28/'30'!AB64*100,"")</f>
        <v>-2.5252525252525251</v>
      </c>
    </row>
    <row r="29" spans="1:28" s="1" customFormat="1" x14ac:dyDescent="0.2">
      <c r="A29" s="19" t="s">
        <v>30</v>
      </c>
      <c r="B29" s="117">
        <f>IFERROR('29'!B29/'30'!B65*100,"")</f>
        <v>1.6647531572904706</v>
      </c>
      <c r="C29" s="117">
        <f>IFERROR('29'!C29/'30'!C65*100,"")</f>
        <v>1.2359550561797752</v>
      </c>
      <c r="D29" s="117">
        <f>IFERROR('29'!D29/'30'!D65*100,"")</f>
        <v>2.112676056338028</v>
      </c>
      <c r="E29" s="89"/>
      <c r="F29" s="117">
        <f>IFERROR('29'!F29/'30'!F65*100,"")</f>
        <v>0</v>
      </c>
      <c r="G29" s="117">
        <f>IFERROR('29'!G29/'30'!G65*100,"")</f>
        <v>-1.1494252873563218</v>
      </c>
      <c r="H29" s="117">
        <f>IFERROR('29'!H29/'30'!H65*100,"")</f>
        <v>1.098901098901099</v>
      </c>
      <c r="I29" s="89"/>
      <c r="J29" s="117">
        <f>IFERROR('29'!J29/'30'!J65*100,"")</f>
        <v>0.55248618784530379</v>
      </c>
      <c r="K29" s="117">
        <f>IFERROR('29'!K29/'30'!K65*100,"")</f>
        <v>0.98039215686274506</v>
      </c>
      <c r="L29" s="117">
        <f>IFERROR('29'!L29/'30'!L65*100,"")</f>
        <v>0</v>
      </c>
      <c r="M29" s="89"/>
      <c r="N29" s="117">
        <f>IFERROR('29'!N29/'30'!N65*100,"")</f>
        <v>-0.3115264797507788</v>
      </c>
      <c r="O29" s="117">
        <f>IFERROR('29'!O29/'30'!O65*100,"")</f>
        <v>-0.61349693251533743</v>
      </c>
      <c r="P29" s="117">
        <f>IFERROR('29'!P29/'30'!P65*100,"")</f>
        <v>0</v>
      </c>
      <c r="Q29" s="89"/>
      <c r="R29" s="117">
        <f>IFERROR('29'!R29/'30'!R65*100,"")</f>
        <v>2.6515151515151514</v>
      </c>
      <c r="S29" s="117">
        <f>IFERROR('29'!S29/'30'!S65*100,"")</f>
        <v>1.4705882352941175</v>
      </c>
      <c r="T29" s="117">
        <f>IFERROR('29'!T29/'30'!T65*100,"")</f>
        <v>3.90625</v>
      </c>
      <c r="U29" s="89"/>
      <c r="V29" s="117">
        <f>IFERROR('29'!V29/'30'!V65*100,"")</f>
        <v>8.2608695652173907</v>
      </c>
      <c r="W29" s="117">
        <f>IFERROR('29'!W29/'30'!W65*100,"")</f>
        <v>9.3457943925233646</v>
      </c>
      <c r="X29" s="117">
        <f>IFERROR('29'!X29/'30'!X65*100,"")</f>
        <v>7.3170731707317067</v>
      </c>
      <c r="Y29" s="89"/>
      <c r="Z29" s="117">
        <f>IFERROR('29'!Z29/'30'!Z65*100,"")</f>
        <v>0.9569377990430622</v>
      </c>
      <c r="AA29" s="117">
        <f>IFERROR('29'!AA29/'30'!AA65*100,"")</f>
        <v>0</v>
      </c>
      <c r="AB29" s="117">
        <f>IFERROR('29'!AB29/'30'!AB65*100,"")</f>
        <v>1.9417475728155338</v>
      </c>
    </row>
    <row r="30" spans="1:28" s="1" customFormat="1" x14ac:dyDescent="0.2">
      <c r="A30" s="19" t="s">
        <v>31</v>
      </c>
      <c r="B30" s="117">
        <f>IFERROR('29'!B30/'30'!B66*100,"")</f>
        <v>0.65160729800173756</v>
      </c>
      <c r="C30" s="117">
        <f>IFERROR('29'!C30/'30'!C66*100,"")</f>
        <v>8.4602368866328256E-2</v>
      </c>
      <c r="D30" s="117">
        <f>IFERROR('29'!D30/'30'!D66*100,"")</f>
        <v>1.25</v>
      </c>
      <c r="E30" s="89"/>
      <c r="F30" s="117">
        <f>IFERROR('29'!F30/'30'!F66*100,"")</f>
        <v>2.0793950850661624</v>
      </c>
      <c r="G30" s="117">
        <f>IFERROR('29'!G30/'30'!G66*100,"")</f>
        <v>3.2374100719424459</v>
      </c>
      <c r="H30" s="117">
        <f>IFERROR('29'!H30/'30'!H66*100,"")</f>
        <v>0.79681274900398402</v>
      </c>
      <c r="I30" s="89"/>
      <c r="J30" s="117">
        <f>IFERROR('29'!J30/'30'!J66*100,"")</f>
        <v>-3.7383177570093453</v>
      </c>
      <c r="K30" s="117">
        <f>IFERROR('29'!K30/'30'!K66*100,"")</f>
        <v>-6.6037735849056602</v>
      </c>
      <c r="L30" s="117">
        <f>IFERROR('29'!L30/'30'!L66*100,"")</f>
        <v>-0.92592592592592582</v>
      </c>
      <c r="M30" s="89"/>
      <c r="N30" s="117">
        <f>IFERROR('29'!N30/'30'!N66*100,"")</f>
        <v>-1.0498687664041995</v>
      </c>
      <c r="O30" s="117">
        <f>IFERROR('29'!O30/'30'!O66*100,"")</f>
        <v>-1.5873015873015872</v>
      </c>
      <c r="P30" s="117">
        <f>IFERROR('29'!P30/'30'!P66*100,"")</f>
        <v>-0.52083333333333326</v>
      </c>
      <c r="Q30" s="89"/>
      <c r="R30" s="117">
        <f>IFERROR('29'!R30/'30'!R66*100,"")</f>
        <v>0.25316455696202533</v>
      </c>
      <c r="S30" s="117">
        <f>IFERROR('29'!S30/'30'!S66*100,"")</f>
        <v>0.99009900990099009</v>
      </c>
      <c r="T30" s="117">
        <f>IFERROR('29'!T30/'30'!T66*100,"")</f>
        <v>-0.5181347150259068</v>
      </c>
      <c r="U30" s="89"/>
      <c r="V30" s="117">
        <f>IFERROR('29'!V30/'30'!V66*100,"")</f>
        <v>8.4142394822006477</v>
      </c>
      <c r="W30" s="117">
        <f>IFERROR('29'!W30/'30'!W66*100,"")</f>
        <v>6.0975609756097562</v>
      </c>
      <c r="X30" s="117">
        <f>IFERROR('29'!X30/'30'!X66*100,"")</f>
        <v>11.03448275862069</v>
      </c>
      <c r="Y30" s="89"/>
      <c r="Z30" s="117">
        <f>IFERROR('29'!Z30/'30'!Z66*100,"")</f>
        <v>-1.153846153846154</v>
      </c>
      <c r="AA30" s="117">
        <f>IFERROR('29'!AA30/'30'!AA66*100,"")</f>
        <v>-2.1897810218978102</v>
      </c>
      <c r="AB30" s="117">
        <f>IFERROR('29'!AB30/'30'!AB66*100,"")</f>
        <v>0</v>
      </c>
    </row>
    <row r="31" spans="1:28" s="1" customFormat="1" x14ac:dyDescent="0.2">
      <c r="A31" s="19" t="s">
        <v>32</v>
      </c>
      <c r="B31" s="117">
        <f>IFERROR('29'!B31/'30'!B67*100,"")</f>
        <v>2.7815600077805875</v>
      </c>
      <c r="C31" s="117">
        <f>IFERROR('29'!C31/'30'!C67*100,"")</f>
        <v>4.3981481481481479</v>
      </c>
      <c r="D31" s="117">
        <f>IFERROR('29'!D31/'30'!D67*100,"")</f>
        <v>1.1377010592389172</v>
      </c>
      <c r="E31" s="89"/>
      <c r="F31" s="117">
        <f>IFERROR('29'!F31/'30'!F67*100,"")</f>
        <v>9.0009000900090008E-2</v>
      </c>
      <c r="G31" s="117">
        <f>IFERROR('29'!G31/'30'!G67*100,"")</f>
        <v>0.17889087656529518</v>
      </c>
      <c r="H31" s="117">
        <f>IFERROR('29'!H31/'30'!H67*100,"")</f>
        <v>0</v>
      </c>
      <c r="I31" s="89"/>
      <c r="J31" s="117">
        <f>IFERROR('29'!J31/'30'!J67*100,"")</f>
        <v>0.58365758754863817</v>
      </c>
      <c r="K31" s="117">
        <f>IFERROR('29'!K31/'30'!K67*100,"")</f>
        <v>2.6871401151631478</v>
      </c>
      <c r="L31" s="117">
        <f>IFERROR('29'!L31/'30'!L67*100,"")</f>
        <v>-1.5779092702169626</v>
      </c>
      <c r="M31" s="89"/>
      <c r="N31" s="117">
        <f>IFERROR('29'!N31/'30'!N67*100,"")</f>
        <v>0.31446540880503149</v>
      </c>
      <c r="O31" s="117">
        <f>IFERROR('29'!O31/'30'!O67*100,"")</f>
        <v>1.948051948051948</v>
      </c>
      <c r="P31" s="117">
        <f>IFERROR('29'!P31/'30'!P67*100,"")</f>
        <v>-1.2195121951219512</v>
      </c>
      <c r="Q31" s="89"/>
      <c r="R31" s="117">
        <f>IFERROR('29'!R31/'30'!R67*100,"")</f>
        <v>4.431137724550898</v>
      </c>
      <c r="S31" s="117">
        <f>IFERROR('29'!S31/'30'!S67*100,"")</f>
        <v>5.895691609977324</v>
      </c>
      <c r="T31" s="117">
        <f>IFERROR('29'!T31/'30'!T67*100,"")</f>
        <v>2.7918781725888326</v>
      </c>
      <c r="U31" s="89"/>
      <c r="V31" s="117">
        <f>IFERROR('29'!V31/'30'!V67*100,"")</f>
        <v>15.6957928802589</v>
      </c>
      <c r="W31" s="117">
        <f>IFERROR('29'!W31/'30'!W67*100,"")</f>
        <v>20.062695924764888</v>
      </c>
      <c r="X31" s="117">
        <f>IFERROR('29'!X31/'30'!X67*100,"")</f>
        <v>11.036789297658862</v>
      </c>
      <c r="Y31" s="89"/>
      <c r="Z31" s="117">
        <f>IFERROR('29'!Z31/'30'!Z67*100,"")</f>
        <v>-0.16806722689075632</v>
      </c>
      <c r="AA31" s="117">
        <f>IFERROR('29'!AA31/'30'!AA67*100,"")</f>
        <v>0</v>
      </c>
      <c r="AB31" s="117">
        <f>IFERROR('29'!AB31/'30'!AB67*100,"")</f>
        <v>-0.32786885245901637</v>
      </c>
    </row>
    <row r="32" spans="1:28" s="1" customFormat="1" x14ac:dyDescent="0.2">
      <c r="A32" s="19" t="s">
        <v>54</v>
      </c>
      <c r="B32" s="117">
        <f>IFERROR('29'!B32/'30'!B68*100,"")</f>
        <v>1.6355678415111725</v>
      </c>
      <c r="C32" s="117">
        <f>IFERROR('29'!C32/'30'!C68*100,"")</f>
        <v>1.8429135585783236</v>
      </c>
      <c r="D32" s="117">
        <f>IFERROR('29'!D32/'30'!D68*100,"")</f>
        <v>1.4064015518913677</v>
      </c>
      <c r="E32" s="89"/>
      <c r="F32" s="117">
        <f>IFERROR('29'!F32/'30'!F68*100,"")</f>
        <v>-0.21008403361344538</v>
      </c>
      <c r="G32" s="117">
        <f>IFERROR('29'!G32/'30'!G68*100,"")</f>
        <v>-0.19379844961240311</v>
      </c>
      <c r="H32" s="117">
        <f>IFERROR('29'!H32/'30'!H68*100,"")</f>
        <v>-0.22935779816513763</v>
      </c>
      <c r="I32" s="89"/>
      <c r="J32" s="117">
        <f>IFERROR('29'!J32/'30'!J68*100,"")</f>
        <v>-1.053740779768177</v>
      </c>
      <c r="K32" s="117">
        <f>IFERROR('29'!K32/'30'!K68*100,"")</f>
        <v>0.8</v>
      </c>
      <c r="L32" s="117">
        <f>IFERROR('29'!L32/'30'!L68*100,"")</f>
        <v>-3.1180400890868598</v>
      </c>
      <c r="M32" s="89"/>
      <c r="N32" s="117">
        <f>IFERROR('29'!N32/'30'!N68*100,"")</f>
        <v>0.24600246002460024</v>
      </c>
      <c r="O32" s="117">
        <f>IFERROR('29'!O32/'30'!O68*100,"")</f>
        <v>-0.23809523809523811</v>
      </c>
      <c r="P32" s="117">
        <f>IFERROR('29'!P32/'30'!P68*100,"")</f>
        <v>0.76335877862595414</v>
      </c>
      <c r="Q32" s="89"/>
      <c r="R32" s="117">
        <f>IFERROR('29'!R32/'30'!R68*100,"")</f>
        <v>4.3541364296081273</v>
      </c>
      <c r="S32" s="117">
        <f>IFERROR('29'!S32/'30'!S68*100,"")</f>
        <v>4.0114613180515759</v>
      </c>
      <c r="T32" s="117">
        <f>IFERROR('29'!T32/'30'!T68*100,"")</f>
        <v>4.7058823529411766</v>
      </c>
      <c r="U32" s="89"/>
      <c r="V32" s="117">
        <f>IFERROR('29'!V32/'30'!V68*100,"")</f>
        <v>9.8814229249011856</v>
      </c>
      <c r="W32" s="117">
        <f>IFERROR('29'!W32/'30'!W68*100,"")</f>
        <v>9.5588235294117645</v>
      </c>
      <c r="X32" s="117">
        <f>IFERROR('29'!X32/'30'!X68*100,"")</f>
        <v>10.256410256410255</v>
      </c>
      <c r="Y32" s="89"/>
      <c r="Z32" s="117">
        <f>IFERROR('29'!Z32/'30'!Z68*100,"")</f>
        <v>0.23148148148148145</v>
      </c>
      <c r="AA32" s="117">
        <f>IFERROR('29'!AA32/'30'!AA68*100,"")</f>
        <v>0</v>
      </c>
      <c r="AB32" s="117">
        <f>IFERROR('29'!AB32/'30'!AB68*100,"")</f>
        <v>0.47619047619047622</v>
      </c>
    </row>
    <row r="33" spans="1:29" s="1" customFormat="1" x14ac:dyDescent="0.2">
      <c r="A33" s="19" t="s">
        <v>43</v>
      </c>
      <c r="B33" s="117">
        <f>IFERROR('29'!B33/'30'!B69*100,"")</f>
        <v>3.5310734463276838</v>
      </c>
      <c r="C33" s="117">
        <f>IFERROR('29'!C33/'30'!C69*100,"")</f>
        <v>3.2624113475177303</v>
      </c>
      <c r="D33" s="117">
        <f>IFERROR('29'!D33/'30'!D69*100,"")</f>
        <v>3.79746835443038</v>
      </c>
      <c r="E33" s="89"/>
      <c r="F33" s="117">
        <f>IFERROR('29'!F33/'30'!F69*100,"")</f>
        <v>0.35842293906810035</v>
      </c>
      <c r="G33" s="117">
        <f>IFERROR('29'!G33/'30'!G69*100,"")</f>
        <v>-0.81300813008130091</v>
      </c>
      <c r="H33" s="117">
        <f>IFERROR('29'!H33/'30'!H69*100,"")</f>
        <v>1.2820512820512819</v>
      </c>
      <c r="I33" s="89"/>
      <c r="J33" s="117">
        <f>IFERROR('29'!J33/'30'!J69*100,"")</f>
        <v>0.36630036630036628</v>
      </c>
      <c r="K33" s="117">
        <f>IFERROR('29'!K33/'30'!K69*100,"")</f>
        <v>-0.72463768115942029</v>
      </c>
      <c r="L33" s="117">
        <f>IFERROR('29'!L33/'30'!L69*100,"")</f>
        <v>1.4814814814814816</v>
      </c>
      <c r="M33" s="89"/>
      <c r="N33" s="117">
        <f>IFERROR('29'!N33/'30'!N69*100,"")</f>
        <v>4.7430830039525684</v>
      </c>
      <c r="O33" s="117">
        <f>IFERROR('29'!O33/'30'!O69*100,"")</f>
        <v>3.225806451612903</v>
      </c>
      <c r="P33" s="117">
        <f>IFERROR('29'!P33/'30'!P69*100,"")</f>
        <v>6.2015503875968996</v>
      </c>
      <c r="Q33" s="89"/>
      <c r="R33" s="117">
        <f>IFERROR('29'!R33/'30'!R69*100,"")</f>
        <v>7.4803149606299222</v>
      </c>
      <c r="S33" s="117">
        <f>IFERROR('29'!S33/'30'!S69*100,"")</f>
        <v>7.518796992481203</v>
      </c>
      <c r="T33" s="117">
        <f>IFERROR('29'!T33/'30'!T69*100,"")</f>
        <v>7.4380165289256199</v>
      </c>
      <c r="U33" s="89"/>
      <c r="V33" s="117">
        <f>IFERROR('29'!V33/'30'!V69*100,"")</f>
        <v>8.2872928176795568</v>
      </c>
      <c r="W33" s="117">
        <f>IFERROR('29'!W33/'30'!W69*100,"")</f>
        <v>9.4736842105263168</v>
      </c>
      <c r="X33" s="117">
        <f>IFERROR('29'!X33/'30'!X69*100,"")</f>
        <v>6.9767441860465116</v>
      </c>
      <c r="Y33" s="89"/>
      <c r="Z33" s="117">
        <f>IFERROR('29'!Z33/'30'!Z69*100,"")</f>
        <v>1.1363636363636365</v>
      </c>
      <c r="AA33" s="117">
        <f>IFERROR('29'!AA33/'30'!AA69*100,"")</f>
        <v>2.1739130434782608</v>
      </c>
      <c r="AB33" s="117">
        <f>IFERROR('29'!AB33/'30'!AB69*100,"")</f>
        <v>0</v>
      </c>
    </row>
    <row r="34" spans="1:29" s="1" customFormat="1" x14ac:dyDescent="0.2">
      <c r="A34" s="19" t="s">
        <v>44</v>
      </c>
      <c r="B34" s="117">
        <f>IFERROR('29'!B34/'30'!B70*100,"")</f>
        <v>0</v>
      </c>
      <c r="C34" s="117">
        <f>IFERROR('29'!C34/'30'!C70*100,"")</f>
        <v>-0.6097560975609756</v>
      </c>
      <c r="D34" s="117">
        <f>IFERROR('29'!D34/'30'!D70*100,"")</f>
        <v>0.69541029207232274</v>
      </c>
      <c r="E34" s="89"/>
      <c r="F34" s="117">
        <f>IFERROR('29'!F34/'30'!F70*100,"")</f>
        <v>-2.2950819672131146</v>
      </c>
      <c r="G34" s="117">
        <f>IFERROR('29'!G34/'30'!G70*100,"")</f>
        <v>-1.9230769230769231</v>
      </c>
      <c r="H34" s="117">
        <f>IFERROR('29'!H34/'30'!H70*100,"")</f>
        <v>-2.6845637583892619</v>
      </c>
      <c r="I34" s="89"/>
      <c r="J34" s="117">
        <f>IFERROR('29'!J34/'30'!J70*100,"")</f>
        <v>0.28653295128939826</v>
      </c>
      <c r="K34" s="117">
        <f>IFERROR('29'!K34/'30'!K70*100,"")</f>
        <v>-1.5384615384615385</v>
      </c>
      <c r="L34" s="117">
        <f>IFERROR('29'!L34/'30'!L70*100,"")</f>
        <v>2.5974025974025974</v>
      </c>
      <c r="M34" s="89"/>
      <c r="N34" s="117">
        <f>IFERROR('29'!N34/'30'!N70*100,"")</f>
        <v>-0.37037037037037041</v>
      </c>
      <c r="O34" s="117">
        <f>IFERROR('29'!O34/'30'!O70*100,"")</f>
        <v>-0.72992700729927007</v>
      </c>
      <c r="P34" s="117">
        <f>IFERROR('29'!P34/'30'!P70*100,"")</f>
        <v>0</v>
      </c>
      <c r="Q34" s="89"/>
      <c r="R34" s="117">
        <f>IFERROR('29'!R34/'30'!R70*100,"")</f>
        <v>1.8450184501845017</v>
      </c>
      <c r="S34" s="117">
        <f>IFERROR('29'!S34/'30'!S70*100,"")</f>
        <v>2.4390243902439024</v>
      </c>
      <c r="T34" s="117">
        <f>IFERROR('29'!T34/'30'!T70*100,"")</f>
        <v>0.93457943925233633</v>
      </c>
      <c r="U34" s="89"/>
      <c r="V34" s="117">
        <f>IFERROR('29'!V34/'30'!V70*100,"")</f>
        <v>1.9230769230769231</v>
      </c>
      <c r="W34" s="117">
        <f>IFERROR('29'!W34/'30'!W70*100,"")</f>
        <v>0.92592592592592582</v>
      </c>
      <c r="X34" s="117">
        <f>IFERROR('29'!X34/'30'!X70*100,"")</f>
        <v>3</v>
      </c>
      <c r="Y34" s="89"/>
      <c r="Z34" s="117">
        <f>IFERROR('29'!Z34/'30'!Z70*100,"")</f>
        <v>-1.4705882352941175</v>
      </c>
      <c r="AA34" s="117">
        <f>IFERROR('29'!AA34/'30'!AA70*100,"")</f>
        <v>-5</v>
      </c>
      <c r="AB34" s="117">
        <f>IFERROR('29'!AB34/'30'!AB70*100,"")</f>
        <v>1.3157894736842104</v>
      </c>
    </row>
    <row r="35" spans="1:29" s="1" customFormat="1" x14ac:dyDescent="0.2">
      <c r="A35" s="19" t="s">
        <v>45</v>
      </c>
      <c r="B35" s="117">
        <f>IFERROR('29'!B35/'30'!B71*100,"")</f>
        <v>1.711212516297262</v>
      </c>
      <c r="C35" s="117">
        <f>IFERROR('29'!C35/'30'!C71*100,"")</f>
        <v>1.8849206349206349</v>
      </c>
      <c r="D35" s="117">
        <f>IFERROR('29'!D35/'30'!D71*100,"")</f>
        <v>1.5424164524421593</v>
      </c>
      <c r="E35" s="89"/>
      <c r="F35" s="117">
        <f>IFERROR('29'!F35/'30'!F71*100,"")</f>
        <v>-0.16474464579901155</v>
      </c>
      <c r="G35" s="117">
        <f>IFERROR('29'!G35/'30'!G71*100,"")</f>
        <v>0.79617834394904463</v>
      </c>
      <c r="H35" s="117">
        <f>IFERROR('29'!H35/'30'!H71*100,"")</f>
        <v>-1.1945392491467577</v>
      </c>
      <c r="I35" s="89"/>
      <c r="J35" s="117">
        <f>IFERROR('29'!J35/'30'!J71*100,"")</f>
        <v>1.3250194855806703</v>
      </c>
      <c r="K35" s="117">
        <f>IFERROR('29'!K35/'30'!K71*100,"")</f>
        <v>2.1538461538461537</v>
      </c>
      <c r="L35" s="117">
        <f>IFERROR('29'!L35/'30'!L71*100,"")</f>
        <v>0.47393364928909953</v>
      </c>
      <c r="M35" s="89"/>
      <c r="N35" s="117">
        <f>IFERROR('29'!N35/'30'!N71*100,"")</f>
        <v>0.61619718309859151</v>
      </c>
      <c r="O35" s="117">
        <f>IFERROR('29'!O35/'30'!O71*100,"")</f>
        <v>0</v>
      </c>
      <c r="P35" s="117">
        <f>IFERROR('29'!P35/'30'!P71*100,"")</f>
        <v>1.1884550084889642</v>
      </c>
      <c r="Q35" s="89"/>
      <c r="R35" s="117">
        <f>IFERROR('29'!R35/'30'!R71*100,"")</f>
        <v>1.5857284440039643</v>
      </c>
      <c r="S35" s="117">
        <f>IFERROR('29'!S35/'30'!S71*100,"")</f>
        <v>0.21141649048625794</v>
      </c>
      <c r="T35" s="117">
        <f>IFERROR('29'!T35/'30'!T71*100,"")</f>
        <v>2.7985074626865671</v>
      </c>
      <c r="U35" s="89"/>
      <c r="V35" s="117">
        <f>IFERROR('29'!V35/'30'!V71*100,"")</f>
        <v>6.4480874316939882</v>
      </c>
      <c r="W35" s="117">
        <f>IFERROR('29'!W35/'30'!W71*100,"")</f>
        <v>7.415730337078652</v>
      </c>
      <c r="X35" s="117">
        <f>IFERROR('29'!X35/'30'!X71*100,"")</f>
        <v>5.5319148936170208</v>
      </c>
      <c r="Y35" s="89"/>
      <c r="Z35" s="117">
        <f>IFERROR('29'!Z35/'30'!Z71*100,"")</f>
        <v>1.3816925734024179</v>
      </c>
      <c r="AA35" s="117">
        <f>IFERROR('29'!AA35/'30'!AA71*100,"")</f>
        <v>1.4234875444839856</v>
      </c>
      <c r="AB35" s="117">
        <f>IFERROR('29'!AB35/'30'!AB71*100,"")</f>
        <v>1.3422818791946309</v>
      </c>
    </row>
    <row r="36" spans="1:29" s="1" customFormat="1" x14ac:dyDescent="0.2">
      <c r="A36" s="19" t="s">
        <v>46</v>
      </c>
      <c r="B36" s="117">
        <f>IFERROR('29'!B36/'30'!B72*100,"")</f>
        <v>2.7114967462039048</v>
      </c>
      <c r="C36" s="117">
        <f>IFERROR('29'!C36/'30'!C72*100,"")</f>
        <v>3.0263726761781236</v>
      </c>
      <c r="D36" s="117">
        <f>IFERROR('29'!D36/'30'!D72*100,"")</f>
        <v>2.39442751414889</v>
      </c>
      <c r="E36" s="89"/>
      <c r="F36" s="117">
        <f>IFERROR('29'!F36/'30'!F72*100,"")</f>
        <v>1.3057671381936888</v>
      </c>
      <c r="G36" s="117">
        <f>IFERROR('29'!G36/'30'!G72*100,"")</f>
        <v>2.6490066225165565</v>
      </c>
      <c r="H36" s="117">
        <f>IFERROR('29'!H36/'30'!H72*100,"")</f>
        <v>0</v>
      </c>
      <c r="I36" s="89"/>
      <c r="J36" s="117">
        <f>IFERROR('29'!J36/'30'!J72*100,"")</f>
        <v>2.0063357972544877</v>
      </c>
      <c r="K36" s="117">
        <f>IFERROR('29'!K36/'30'!K72*100,"")</f>
        <v>2.6104417670682731</v>
      </c>
      <c r="L36" s="117">
        <f>IFERROR('29'!L36/'30'!L72*100,"")</f>
        <v>1.3363028953229399</v>
      </c>
      <c r="M36" s="89"/>
      <c r="N36" s="117">
        <f>IFERROR('29'!N36/'30'!N72*100,"")</f>
        <v>1.2239902080783354</v>
      </c>
      <c r="O36" s="117">
        <f>IFERROR('29'!O36/'30'!O72*100,"")</f>
        <v>1.6786570743405276</v>
      </c>
      <c r="P36" s="117">
        <f>IFERROR('29'!P36/'30'!P72*100,"")</f>
        <v>0.75</v>
      </c>
      <c r="Q36" s="89"/>
      <c r="R36" s="117">
        <f>IFERROR('29'!R36/'30'!R72*100,"")</f>
        <v>6.5128900949796469</v>
      </c>
      <c r="S36" s="117">
        <f>IFERROR('29'!S36/'30'!S72*100,"")</f>
        <v>7.02247191011236</v>
      </c>
      <c r="T36" s="117">
        <f>IFERROR('29'!T36/'30'!T72*100,"")</f>
        <v>6.0367454068241466</v>
      </c>
      <c r="U36" s="89"/>
      <c r="V36" s="117">
        <f>IFERROR('29'!V36/'30'!V72*100,"")</f>
        <v>5.0632911392405067</v>
      </c>
      <c r="W36" s="117">
        <f>IFERROR('29'!W36/'30'!W72*100,"")</f>
        <v>2.9315960912052117</v>
      </c>
      <c r="X36" s="117">
        <f>IFERROR('29'!X36/'30'!X72*100,"")</f>
        <v>7.0769230769230766</v>
      </c>
      <c r="Y36" s="89"/>
      <c r="Z36" s="117">
        <f>IFERROR('29'!Z36/'30'!Z72*100,"")</f>
        <v>0.71684587813620071</v>
      </c>
      <c r="AA36" s="117">
        <f>IFERROR('29'!AA36/'30'!AA72*100,"")</f>
        <v>1.4184397163120568</v>
      </c>
      <c r="AB36" s="117">
        <f>IFERROR('29'!AB36/'30'!AB72*100,"")</f>
        <v>0</v>
      </c>
    </row>
    <row r="37" spans="1:29" s="1" customFormat="1" ht="13.5" thickBot="1" x14ac:dyDescent="0.25">
      <c r="A37" s="19" t="s">
        <v>47</v>
      </c>
      <c r="B37" s="117">
        <f>IFERROR('29'!B37/'30'!B73*100,"")</f>
        <v>1.8320610687022902</v>
      </c>
      <c r="C37" s="117">
        <f>IFERROR('29'!C37/'30'!C73*100,"")</f>
        <v>3.1578947368421053</v>
      </c>
      <c r="D37" s="117">
        <f>IFERROR('29'!D37/'30'!D73*100,"")</f>
        <v>0.46511627906976744</v>
      </c>
      <c r="E37" s="89"/>
      <c r="F37" s="117">
        <f>IFERROR('29'!F37/'30'!F73*100,"")</f>
        <v>0.71684587813620071</v>
      </c>
      <c r="G37" s="117">
        <f>IFERROR('29'!G37/'30'!G73*100,"")</f>
        <v>3.5971223021582732</v>
      </c>
      <c r="H37" s="117">
        <f>IFERROR('29'!H37/'30'!H73*100,"")</f>
        <v>-2.1428571428571428</v>
      </c>
      <c r="I37" s="89"/>
      <c r="J37" s="117">
        <f>IFERROR('29'!J37/'30'!J73*100,"")</f>
        <v>0</v>
      </c>
      <c r="K37" s="117">
        <f>IFERROR('29'!K37/'30'!K73*100,"")</f>
        <v>1.3605442176870748</v>
      </c>
      <c r="L37" s="117">
        <f>IFERROR('29'!L37/'30'!L73*100,"")</f>
        <v>-1.4814814814814816</v>
      </c>
      <c r="M37" s="89"/>
      <c r="N37" s="117">
        <f>IFERROR('29'!N37/'30'!N73*100,"")</f>
        <v>0.43668122270742354</v>
      </c>
      <c r="O37" s="117">
        <f>IFERROR('29'!O37/'30'!O73*100,"")</f>
        <v>-0.86206896551724133</v>
      </c>
      <c r="P37" s="117">
        <f>IFERROR('29'!P37/'30'!P73*100,"")</f>
        <v>1.7699115044247788</v>
      </c>
      <c r="Q37" s="89"/>
      <c r="R37" s="117">
        <f>IFERROR('29'!R37/'30'!R73*100,"")</f>
        <v>3.6199095022624439</v>
      </c>
      <c r="S37" s="117">
        <f>IFERROR('29'!S37/'30'!S73*100,"")</f>
        <v>5.5045871559633035</v>
      </c>
      <c r="T37" s="117">
        <f>IFERROR('29'!T37/'30'!T73*100,"")</f>
        <v>1.7857142857142856</v>
      </c>
      <c r="U37" s="89"/>
      <c r="V37" s="117">
        <f>IFERROR('29'!V37/'30'!V73*100,"")</f>
        <v>7.333333333333333</v>
      </c>
      <c r="W37" s="117">
        <f>IFERROR('29'!W37/'30'!W73*100,"")</f>
        <v>10.526315789473683</v>
      </c>
      <c r="X37" s="117">
        <f>IFERROR('29'!X37/'30'!X73*100,"")</f>
        <v>4.0540540540540544</v>
      </c>
      <c r="Y37" s="89"/>
      <c r="Z37" s="117">
        <f>IFERROR('29'!Z37/'30'!Z73*100,"")</f>
        <v>1.3422818791946309</v>
      </c>
      <c r="AA37" s="117">
        <f>IFERROR('29'!AA37/'30'!AA73*100,"")</f>
        <v>1.2820512820512819</v>
      </c>
      <c r="AB37" s="117">
        <f>IFERROR('29'!AB37/'30'!AB73*100,"")</f>
        <v>1.4084507042253522</v>
      </c>
    </row>
    <row r="38" spans="1:29" ht="15" customHeight="1" x14ac:dyDescent="0.2">
      <c r="A38" s="52" t="s">
        <v>154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  <row r="39" spans="1:29" ht="12" x14ac:dyDescent="0.2">
      <c r="A39" s="16" t="s">
        <v>242</v>
      </c>
    </row>
    <row r="42" spans="1:29" s="75" customFormat="1" ht="17.25" customHeight="1" x14ac:dyDescent="0.15">
      <c r="A42" s="176" t="s">
        <v>24</v>
      </c>
      <c r="B42" s="173" t="s">
        <v>0</v>
      </c>
      <c r="C42" s="173"/>
      <c r="D42" s="173"/>
      <c r="E42" s="124"/>
      <c r="F42" s="173" t="s">
        <v>118</v>
      </c>
      <c r="G42" s="173"/>
      <c r="H42" s="173"/>
      <c r="I42" s="124"/>
      <c r="J42" s="173" t="s">
        <v>119</v>
      </c>
      <c r="K42" s="173"/>
      <c r="L42" s="173"/>
      <c r="M42" s="124"/>
      <c r="N42" s="173" t="s">
        <v>120</v>
      </c>
      <c r="O42" s="173"/>
      <c r="P42" s="173"/>
      <c r="Q42" s="124"/>
      <c r="R42" s="173" t="s">
        <v>121</v>
      </c>
      <c r="S42" s="173"/>
      <c r="T42" s="173"/>
      <c r="U42" s="124"/>
      <c r="V42" s="173" t="s">
        <v>122</v>
      </c>
      <c r="W42" s="173"/>
      <c r="X42" s="173"/>
      <c r="Y42" s="124"/>
      <c r="Z42" s="173" t="s">
        <v>123</v>
      </c>
      <c r="AA42" s="173"/>
      <c r="AB42" s="173"/>
      <c r="AC42" s="35"/>
    </row>
    <row r="43" spans="1:29" s="75" customFormat="1" ht="27.75" customHeight="1" x14ac:dyDescent="0.15">
      <c r="A43" s="176"/>
      <c r="B43" s="125" t="s">
        <v>0</v>
      </c>
      <c r="C43" s="125" t="s">
        <v>9</v>
      </c>
      <c r="D43" s="125" t="s">
        <v>10</v>
      </c>
      <c r="E43" s="126"/>
      <c r="F43" s="125" t="s">
        <v>0</v>
      </c>
      <c r="G43" s="125" t="s">
        <v>9</v>
      </c>
      <c r="H43" s="125" t="s">
        <v>10</v>
      </c>
      <c r="I43" s="125"/>
      <c r="J43" s="125" t="s">
        <v>0</v>
      </c>
      <c r="K43" s="125" t="s">
        <v>9</v>
      </c>
      <c r="L43" s="125" t="s">
        <v>10</v>
      </c>
      <c r="M43" s="126"/>
      <c r="N43" s="125" t="s">
        <v>0</v>
      </c>
      <c r="O43" s="125" t="s">
        <v>9</v>
      </c>
      <c r="P43" s="125" t="s">
        <v>10</v>
      </c>
      <c r="Q43" s="126"/>
      <c r="R43" s="125" t="s">
        <v>0</v>
      </c>
      <c r="S43" s="125" t="s">
        <v>9</v>
      </c>
      <c r="T43" s="125" t="s">
        <v>10</v>
      </c>
      <c r="U43" s="126"/>
      <c r="V43" s="125" t="s">
        <v>0</v>
      </c>
      <c r="W43" s="125" t="s">
        <v>9</v>
      </c>
      <c r="X43" s="125" t="s">
        <v>10</v>
      </c>
      <c r="Y43" s="126"/>
      <c r="Z43" s="125" t="s">
        <v>0</v>
      </c>
      <c r="AA43" s="125" t="s">
        <v>9</v>
      </c>
      <c r="AB43" s="125" t="s">
        <v>10</v>
      </c>
      <c r="AC43" s="76"/>
    </row>
    <row r="44" spans="1:29" s="46" customFormat="1" x14ac:dyDescent="0.2">
      <c r="A44" s="51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1"/>
    </row>
    <row r="45" spans="1:29" s="94" customFormat="1" x14ac:dyDescent="0.2">
      <c r="A45" s="20" t="s">
        <v>0</v>
      </c>
      <c r="B45" s="96">
        <f>SUM(B47:B73)</f>
        <v>104817</v>
      </c>
      <c r="C45" s="96">
        <f>SUM(C47:C73)</f>
        <v>52630</v>
      </c>
      <c r="D45" s="96">
        <f>SUM(D47:D73)</f>
        <v>52187</v>
      </c>
      <c r="E45" s="96"/>
      <c r="F45" s="96">
        <f>SUM(F47:F73)</f>
        <v>18299</v>
      </c>
      <c r="G45" s="96">
        <f>SUM(G47:G73)</f>
        <v>9401</v>
      </c>
      <c r="H45" s="96">
        <f>SUM(H47:H73)</f>
        <v>8898</v>
      </c>
      <c r="I45" s="96"/>
      <c r="J45" s="96">
        <f>SUM(J47:J73)</f>
        <v>18335</v>
      </c>
      <c r="K45" s="96">
        <f>SUM(K47:K73)</f>
        <v>9452</v>
      </c>
      <c r="L45" s="96">
        <f>SUM(L47:L73)</f>
        <v>8883</v>
      </c>
      <c r="M45" s="96"/>
      <c r="N45" s="96">
        <f>SUM(N47:N73)</f>
        <v>16792</v>
      </c>
      <c r="O45" s="96">
        <f>SUM(O47:O73)</f>
        <v>8557</v>
      </c>
      <c r="P45" s="96">
        <f>SUM(P47:P73)</f>
        <v>8235</v>
      </c>
      <c r="Q45" s="96"/>
      <c r="R45" s="96">
        <f>SUM(R47:R73)</f>
        <v>19549</v>
      </c>
      <c r="S45" s="96">
        <f>SUM(S47:S73)</f>
        <v>9677</v>
      </c>
      <c r="T45" s="96">
        <f>SUM(T47:T73)</f>
        <v>9872</v>
      </c>
      <c r="U45" s="96"/>
      <c r="V45" s="96">
        <f>SUM(V47:V73)</f>
        <v>17066</v>
      </c>
      <c r="W45" s="96">
        <f>SUM(W47:W73)</f>
        <v>8447</v>
      </c>
      <c r="X45" s="96">
        <f>SUM(X47:X73)</f>
        <v>8619</v>
      </c>
      <c r="Y45" s="96"/>
      <c r="Z45" s="96">
        <f>SUM(Z47:Z73)</f>
        <v>14776</v>
      </c>
      <c r="AA45" s="96">
        <f>SUM(AA47:AA73)</f>
        <v>7096</v>
      </c>
      <c r="AB45" s="96">
        <f>SUM(AB47:AB73)</f>
        <v>7680</v>
      </c>
      <c r="AC45" s="44"/>
    </row>
    <row r="46" spans="1:29" x14ac:dyDescent="0.2">
      <c r="A46" s="21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9" x14ac:dyDescent="0.2">
      <c r="A47" s="19" t="s">
        <v>27</v>
      </c>
      <c r="B47" s="89">
        <f>+F47+J47+N47+R47+V47+Z47</f>
        <v>5367</v>
      </c>
      <c r="C47" s="89">
        <f>+G47+K47+O47+S47+W47+AA47</f>
        <v>2694</v>
      </c>
      <c r="D47" s="89">
        <f>+B47-C47</f>
        <v>2673</v>
      </c>
      <c r="E47" s="90"/>
      <c r="F47" s="90">
        <v>754</v>
      </c>
      <c r="G47" s="90">
        <v>387</v>
      </c>
      <c r="H47" s="90">
        <f>+F47-G47</f>
        <v>367</v>
      </c>
      <c r="I47" s="90"/>
      <c r="J47" s="90">
        <v>788</v>
      </c>
      <c r="K47" s="90">
        <v>401</v>
      </c>
      <c r="L47" s="90">
        <f>+J47-K47</f>
        <v>387</v>
      </c>
      <c r="M47" s="90"/>
      <c r="N47" s="90">
        <v>825</v>
      </c>
      <c r="O47" s="90">
        <v>424</v>
      </c>
      <c r="P47" s="90">
        <f>+N47-O47</f>
        <v>401</v>
      </c>
      <c r="Q47" s="90"/>
      <c r="R47" s="90">
        <v>1051</v>
      </c>
      <c r="S47" s="90">
        <v>524</v>
      </c>
      <c r="T47" s="90">
        <f>+R47-S47</f>
        <v>527</v>
      </c>
      <c r="U47" s="90"/>
      <c r="V47" s="90">
        <v>1033</v>
      </c>
      <c r="W47" s="90">
        <v>526</v>
      </c>
      <c r="X47" s="90">
        <f>+V47-W47</f>
        <v>507</v>
      </c>
      <c r="Y47" s="90"/>
      <c r="Z47" s="90">
        <v>916</v>
      </c>
      <c r="AA47" s="90">
        <v>432</v>
      </c>
      <c r="AB47" s="90">
        <f>+Z47-AA47</f>
        <v>484</v>
      </c>
    </row>
    <row r="48" spans="1:29" x14ac:dyDescent="0.2">
      <c r="A48" s="19" t="s">
        <v>33</v>
      </c>
      <c r="B48" s="89">
        <f t="shared" ref="B48:C73" si="0">+F48+J48+N48+R48+V48+Z48</f>
        <v>3080</v>
      </c>
      <c r="C48" s="89">
        <f t="shared" si="0"/>
        <v>1449</v>
      </c>
      <c r="D48" s="89">
        <f t="shared" ref="D48:D73" si="1">+B48-C48</f>
        <v>1631</v>
      </c>
      <c r="E48" s="90"/>
      <c r="F48" s="90">
        <v>388</v>
      </c>
      <c r="G48" s="90">
        <v>194</v>
      </c>
      <c r="H48" s="90">
        <f t="shared" ref="H48:H73" si="2">+F48-G48</f>
        <v>194</v>
      </c>
      <c r="I48" s="90"/>
      <c r="J48" s="90">
        <v>362</v>
      </c>
      <c r="K48" s="90">
        <v>169</v>
      </c>
      <c r="L48" s="90">
        <f t="shared" ref="L48:L73" si="3">+J48-K48</f>
        <v>193</v>
      </c>
      <c r="M48" s="90"/>
      <c r="N48" s="90">
        <v>317</v>
      </c>
      <c r="O48" s="90">
        <v>167</v>
      </c>
      <c r="P48" s="90">
        <f t="shared" ref="P48:P73" si="4">+N48-O48</f>
        <v>150</v>
      </c>
      <c r="Q48" s="90"/>
      <c r="R48" s="90">
        <v>718</v>
      </c>
      <c r="S48" s="90">
        <v>337</v>
      </c>
      <c r="T48" s="90">
        <f t="shared" ref="T48:T73" si="5">+R48-S48</f>
        <v>381</v>
      </c>
      <c r="U48" s="90"/>
      <c r="V48" s="90">
        <v>668</v>
      </c>
      <c r="W48" s="90">
        <v>304</v>
      </c>
      <c r="X48" s="90">
        <f t="shared" ref="X48:X73" si="6">+V48-W48</f>
        <v>364</v>
      </c>
      <c r="Y48" s="90"/>
      <c r="Z48" s="90">
        <v>627</v>
      </c>
      <c r="AA48" s="90">
        <v>278</v>
      </c>
      <c r="AB48" s="90">
        <f t="shared" ref="AB48:AB73" si="7">+Z48-AA48</f>
        <v>349</v>
      </c>
    </row>
    <row r="49" spans="1:28" x14ac:dyDescent="0.2">
      <c r="A49" s="19" t="s">
        <v>19</v>
      </c>
      <c r="B49" s="89">
        <f t="shared" si="0"/>
        <v>2069</v>
      </c>
      <c r="C49" s="89">
        <f t="shared" si="0"/>
        <v>835</v>
      </c>
      <c r="D49" s="89">
        <f t="shared" si="1"/>
        <v>1234</v>
      </c>
      <c r="E49" s="90"/>
      <c r="F49" s="90">
        <v>76</v>
      </c>
      <c r="G49" s="90">
        <v>42</v>
      </c>
      <c r="H49" s="90">
        <f t="shared" si="2"/>
        <v>34</v>
      </c>
      <c r="I49" s="90"/>
      <c r="J49" s="90">
        <v>51</v>
      </c>
      <c r="K49" s="90">
        <v>26</v>
      </c>
      <c r="L49" s="90">
        <f t="shared" si="3"/>
        <v>25</v>
      </c>
      <c r="M49" s="90"/>
      <c r="N49" s="90">
        <v>79</v>
      </c>
      <c r="O49" s="90">
        <v>35</v>
      </c>
      <c r="P49" s="90">
        <f t="shared" si="4"/>
        <v>44</v>
      </c>
      <c r="Q49" s="90"/>
      <c r="R49" s="90">
        <v>710</v>
      </c>
      <c r="S49" s="90">
        <v>274</v>
      </c>
      <c r="T49" s="90">
        <f t="shared" si="5"/>
        <v>436</v>
      </c>
      <c r="U49" s="90"/>
      <c r="V49" s="90">
        <v>597</v>
      </c>
      <c r="W49" s="90">
        <v>231</v>
      </c>
      <c r="X49" s="90">
        <f t="shared" si="6"/>
        <v>366</v>
      </c>
      <c r="Y49" s="90"/>
      <c r="Z49" s="90">
        <v>556</v>
      </c>
      <c r="AA49" s="90">
        <v>227</v>
      </c>
      <c r="AB49" s="90">
        <f t="shared" si="7"/>
        <v>329</v>
      </c>
    </row>
    <row r="50" spans="1:28" x14ac:dyDescent="0.2">
      <c r="A50" s="19" t="s">
        <v>34</v>
      </c>
      <c r="B50" s="89">
        <f t="shared" si="0"/>
        <v>10500</v>
      </c>
      <c r="C50" s="89">
        <f t="shared" si="0"/>
        <v>5134</v>
      </c>
      <c r="D50" s="89">
        <f t="shared" si="1"/>
        <v>5366</v>
      </c>
      <c r="E50" s="90"/>
      <c r="F50" s="90">
        <v>1493</v>
      </c>
      <c r="G50" s="90">
        <v>759</v>
      </c>
      <c r="H50" s="90">
        <f t="shared" si="2"/>
        <v>734</v>
      </c>
      <c r="I50" s="90"/>
      <c r="J50" s="90">
        <v>1598</v>
      </c>
      <c r="K50" s="90">
        <v>803</v>
      </c>
      <c r="L50" s="90">
        <f t="shared" si="3"/>
        <v>795</v>
      </c>
      <c r="M50" s="90"/>
      <c r="N50" s="90">
        <v>1543</v>
      </c>
      <c r="O50" s="90">
        <v>797</v>
      </c>
      <c r="P50" s="90">
        <f t="shared" si="4"/>
        <v>746</v>
      </c>
      <c r="Q50" s="90"/>
      <c r="R50" s="90">
        <v>2012</v>
      </c>
      <c r="S50" s="90">
        <v>959</v>
      </c>
      <c r="T50" s="90">
        <f t="shared" si="5"/>
        <v>1053</v>
      </c>
      <c r="U50" s="90"/>
      <c r="V50" s="90">
        <v>2145</v>
      </c>
      <c r="W50" s="90">
        <v>1034</v>
      </c>
      <c r="X50" s="90">
        <f t="shared" si="6"/>
        <v>1111</v>
      </c>
      <c r="Y50" s="90"/>
      <c r="Z50" s="90">
        <v>1709</v>
      </c>
      <c r="AA50" s="90">
        <v>782</v>
      </c>
      <c r="AB50" s="90">
        <f t="shared" si="7"/>
        <v>927</v>
      </c>
    </row>
    <row r="51" spans="1:28" x14ac:dyDescent="0.2">
      <c r="A51" s="19" t="s">
        <v>35</v>
      </c>
      <c r="B51" s="89">
        <f t="shared" si="0"/>
        <v>2485</v>
      </c>
      <c r="C51" s="89">
        <f t="shared" si="0"/>
        <v>1321</v>
      </c>
      <c r="D51" s="89">
        <f t="shared" si="1"/>
        <v>1164</v>
      </c>
      <c r="E51" s="91"/>
      <c r="F51" s="91">
        <v>452</v>
      </c>
      <c r="G51" s="91">
        <v>235</v>
      </c>
      <c r="H51" s="90">
        <f t="shared" si="2"/>
        <v>217</v>
      </c>
      <c r="I51" s="91"/>
      <c r="J51" s="90">
        <v>410</v>
      </c>
      <c r="K51" s="90">
        <v>218</v>
      </c>
      <c r="L51" s="90">
        <f t="shared" si="3"/>
        <v>192</v>
      </c>
      <c r="M51" s="90"/>
      <c r="N51" s="90">
        <v>372</v>
      </c>
      <c r="O51" s="90">
        <v>199</v>
      </c>
      <c r="P51" s="90">
        <f t="shared" si="4"/>
        <v>173</v>
      </c>
      <c r="Q51" s="90"/>
      <c r="R51" s="90">
        <v>466</v>
      </c>
      <c r="S51" s="90">
        <v>245</v>
      </c>
      <c r="T51" s="90">
        <f t="shared" si="5"/>
        <v>221</v>
      </c>
      <c r="U51" s="90"/>
      <c r="V51" s="90">
        <v>411</v>
      </c>
      <c r="W51" s="90">
        <v>223</v>
      </c>
      <c r="X51" s="90">
        <f t="shared" si="6"/>
        <v>188</v>
      </c>
      <c r="Y51" s="90"/>
      <c r="Z51" s="90">
        <v>374</v>
      </c>
      <c r="AA51" s="90">
        <v>201</v>
      </c>
      <c r="AB51" s="90">
        <f t="shared" si="7"/>
        <v>173</v>
      </c>
    </row>
    <row r="52" spans="1:28" x14ac:dyDescent="0.2">
      <c r="A52" s="19" t="s">
        <v>36</v>
      </c>
      <c r="B52" s="89">
        <f t="shared" si="0"/>
        <v>3686</v>
      </c>
      <c r="C52" s="89">
        <f t="shared" si="0"/>
        <v>1852</v>
      </c>
      <c r="D52" s="89">
        <f t="shared" si="1"/>
        <v>1834</v>
      </c>
      <c r="E52" s="91"/>
      <c r="F52" s="91">
        <v>715</v>
      </c>
      <c r="G52" s="91">
        <v>353</v>
      </c>
      <c r="H52" s="90">
        <f t="shared" si="2"/>
        <v>362</v>
      </c>
      <c r="I52" s="91"/>
      <c r="J52" s="91">
        <v>739</v>
      </c>
      <c r="K52" s="91">
        <v>367</v>
      </c>
      <c r="L52" s="90">
        <f t="shared" si="3"/>
        <v>372</v>
      </c>
      <c r="M52" s="91"/>
      <c r="N52" s="91">
        <v>610</v>
      </c>
      <c r="O52" s="91">
        <v>310</v>
      </c>
      <c r="P52" s="90">
        <f t="shared" si="4"/>
        <v>300</v>
      </c>
      <c r="Q52" s="91"/>
      <c r="R52" s="91">
        <v>641</v>
      </c>
      <c r="S52" s="91">
        <v>330</v>
      </c>
      <c r="T52" s="90">
        <f t="shared" si="5"/>
        <v>311</v>
      </c>
      <c r="U52" s="91"/>
      <c r="V52" s="91">
        <v>559</v>
      </c>
      <c r="W52" s="91">
        <v>259</v>
      </c>
      <c r="X52" s="90">
        <f t="shared" si="6"/>
        <v>300</v>
      </c>
      <c r="Y52" s="91"/>
      <c r="Z52" s="91">
        <v>422</v>
      </c>
      <c r="AA52" s="91">
        <v>233</v>
      </c>
      <c r="AB52" s="90">
        <f t="shared" si="7"/>
        <v>189</v>
      </c>
    </row>
    <row r="53" spans="1:28" s="1" customFormat="1" x14ac:dyDescent="0.2">
      <c r="A53" s="19" t="s">
        <v>53</v>
      </c>
      <c r="B53" s="89">
        <f t="shared" si="0"/>
        <v>1199</v>
      </c>
      <c r="C53" s="89">
        <f t="shared" si="0"/>
        <v>608</v>
      </c>
      <c r="D53" s="89">
        <f t="shared" si="1"/>
        <v>591</v>
      </c>
      <c r="E53" s="91"/>
      <c r="F53" s="91">
        <v>224</v>
      </c>
      <c r="G53" s="91">
        <v>121</v>
      </c>
      <c r="H53" s="90">
        <f t="shared" si="2"/>
        <v>103</v>
      </c>
      <c r="I53" s="91"/>
      <c r="J53" s="91">
        <v>216</v>
      </c>
      <c r="K53" s="91">
        <v>120</v>
      </c>
      <c r="L53" s="90">
        <f t="shared" si="3"/>
        <v>96</v>
      </c>
      <c r="M53" s="91"/>
      <c r="N53" s="91">
        <v>224</v>
      </c>
      <c r="O53" s="91">
        <v>118</v>
      </c>
      <c r="P53" s="90">
        <f t="shared" si="4"/>
        <v>106</v>
      </c>
      <c r="Q53" s="91"/>
      <c r="R53" s="91">
        <v>185</v>
      </c>
      <c r="S53" s="91">
        <v>84</v>
      </c>
      <c r="T53" s="90">
        <f t="shared" si="5"/>
        <v>101</v>
      </c>
      <c r="U53" s="91"/>
      <c r="V53" s="91">
        <v>192</v>
      </c>
      <c r="W53" s="91">
        <v>93</v>
      </c>
      <c r="X53" s="90">
        <f t="shared" si="6"/>
        <v>99</v>
      </c>
      <c r="Y53" s="91"/>
      <c r="Z53" s="91">
        <v>158</v>
      </c>
      <c r="AA53" s="91">
        <v>72</v>
      </c>
      <c r="AB53" s="90">
        <f t="shared" si="7"/>
        <v>86</v>
      </c>
    </row>
    <row r="54" spans="1:28" s="1" customFormat="1" x14ac:dyDescent="0.2">
      <c r="A54" s="19" t="s">
        <v>28</v>
      </c>
      <c r="B54" s="89">
        <f t="shared" si="0"/>
        <v>8763</v>
      </c>
      <c r="C54" s="89">
        <f t="shared" si="0"/>
        <v>4417</v>
      </c>
      <c r="D54" s="89">
        <f t="shared" si="1"/>
        <v>4346</v>
      </c>
      <c r="E54" s="91"/>
      <c r="F54" s="91">
        <v>1393</v>
      </c>
      <c r="G54" s="91">
        <v>727</v>
      </c>
      <c r="H54" s="90">
        <f t="shared" si="2"/>
        <v>666</v>
      </c>
      <c r="I54" s="91"/>
      <c r="J54" s="91">
        <v>1457</v>
      </c>
      <c r="K54" s="91">
        <v>736</v>
      </c>
      <c r="L54" s="90">
        <f t="shared" si="3"/>
        <v>721</v>
      </c>
      <c r="M54" s="91"/>
      <c r="N54" s="91">
        <v>1445</v>
      </c>
      <c r="O54" s="91">
        <v>728</v>
      </c>
      <c r="P54" s="90">
        <f t="shared" si="4"/>
        <v>717</v>
      </c>
      <c r="Q54" s="91"/>
      <c r="R54" s="91">
        <v>1609</v>
      </c>
      <c r="S54" s="91">
        <v>807</v>
      </c>
      <c r="T54" s="90">
        <f t="shared" si="5"/>
        <v>802</v>
      </c>
      <c r="U54" s="91"/>
      <c r="V54" s="91">
        <v>1441</v>
      </c>
      <c r="W54" s="91">
        <v>731</v>
      </c>
      <c r="X54" s="90">
        <f t="shared" si="6"/>
        <v>710</v>
      </c>
      <c r="Y54" s="91"/>
      <c r="Z54" s="91">
        <v>1418</v>
      </c>
      <c r="AA54" s="91">
        <v>688</v>
      </c>
      <c r="AB54" s="90">
        <f t="shared" si="7"/>
        <v>730</v>
      </c>
    </row>
    <row r="55" spans="1:28" s="1" customFormat="1" x14ac:dyDescent="0.2">
      <c r="A55" s="19" t="s">
        <v>37</v>
      </c>
      <c r="B55" s="89">
        <f t="shared" si="0"/>
        <v>3922</v>
      </c>
      <c r="C55" s="89">
        <f t="shared" si="0"/>
        <v>2028</v>
      </c>
      <c r="D55" s="89">
        <f t="shared" si="1"/>
        <v>1894</v>
      </c>
      <c r="E55" s="90"/>
      <c r="F55" s="90">
        <v>769</v>
      </c>
      <c r="G55" s="90">
        <v>392</v>
      </c>
      <c r="H55" s="90">
        <f t="shared" si="2"/>
        <v>377</v>
      </c>
      <c r="I55" s="90"/>
      <c r="J55" s="90">
        <v>789</v>
      </c>
      <c r="K55" s="90">
        <v>414</v>
      </c>
      <c r="L55" s="90">
        <f t="shared" si="3"/>
        <v>375</v>
      </c>
      <c r="M55" s="90"/>
      <c r="N55" s="90">
        <v>682</v>
      </c>
      <c r="O55" s="90">
        <v>357</v>
      </c>
      <c r="P55" s="90">
        <f t="shared" si="4"/>
        <v>325</v>
      </c>
      <c r="Q55" s="90"/>
      <c r="R55" s="90">
        <v>636</v>
      </c>
      <c r="S55" s="90">
        <v>336</v>
      </c>
      <c r="T55" s="90">
        <f t="shared" si="5"/>
        <v>300</v>
      </c>
      <c r="U55" s="90"/>
      <c r="V55" s="90">
        <v>585</v>
      </c>
      <c r="W55" s="90">
        <v>299</v>
      </c>
      <c r="X55" s="90">
        <f t="shared" si="6"/>
        <v>286</v>
      </c>
      <c r="Y55" s="90"/>
      <c r="Z55" s="90">
        <v>461</v>
      </c>
      <c r="AA55" s="90">
        <v>230</v>
      </c>
      <c r="AB55" s="90">
        <f t="shared" si="7"/>
        <v>231</v>
      </c>
    </row>
    <row r="56" spans="1:28" s="1" customFormat="1" x14ac:dyDescent="0.2">
      <c r="A56" s="19" t="s">
        <v>38</v>
      </c>
      <c r="B56" s="89">
        <f t="shared" si="0"/>
        <v>8480</v>
      </c>
      <c r="C56" s="89">
        <f t="shared" si="0"/>
        <v>4214</v>
      </c>
      <c r="D56" s="89">
        <f t="shared" si="1"/>
        <v>4266</v>
      </c>
      <c r="E56" s="91"/>
      <c r="F56" s="91">
        <v>1683</v>
      </c>
      <c r="G56" s="91">
        <v>853</v>
      </c>
      <c r="H56" s="90">
        <f t="shared" si="2"/>
        <v>830</v>
      </c>
      <c r="I56" s="91"/>
      <c r="J56" s="91">
        <v>1687</v>
      </c>
      <c r="K56" s="91">
        <v>863</v>
      </c>
      <c r="L56" s="90">
        <f t="shared" si="3"/>
        <v>824</v>
      </c>
      <c r="M56" s="91"/>
      <c r="N56" s="91">
        <v>1570</v>
      </c>
      <c r="O56" s="91">
        <v>772</v>
      </c>
      <c r="P56" s="90">
        <f t="shared" si="4"/>
        <v>798</v>
      </c>
      <c r="Q56" s="91"/>
      <c r="R56" s="91">
        <v>1453</v>
      </c>
      <c r="S56" s="91">
        <v>707</v>
      </c>
      <c r="T56" s="90">
        <f t="shared" si="5"/>
        <v>746</v>
      </c>
      <c r="U56" s="91"/>
      <c r="V56" s="91">
        <v>1143</v>
      </c>
      <c r="W56" s="91">
        <v>577</v>
      </c>
      <c r="X56" s="90">
        <f t="shared" si="6"/>
        <v>566</v>
      </c>
      <c r="Y56" s="91"/>
      <c r="Z56" s="91">
        <v>944</v>
      </c>
      <c r="AA56" s="91">
        <v>442</v>
      </c>
      <c r="AB56" s="90">
        <f t="shared" si="7"/>
        <v>502</v>
      </c>
    </row>
    <row r="57" spans="1:28" s="1" customFormat="1" x14ac:dyDescent="0.2">
      <c r="A57" s="19" t="s">
        <v>39</v>
      </c>
      <c r="B57" s="89">
        <f t="shared" si="0"/>
        <v>1822</v>
      </c>
      <c r="C57" s="89">
        <f t="shared" si="0"/>
        <v>909</v>
      </c>
      <c r="D57" s="89">
        <f t="shared" si="1"/>
        <v>913</v>
      </c>
      <c r="E57" s="91"/>
      <c r="F57" s="91">
        <v>415</v>
      </c>
      <c r="G57" s="91">
        <v>213</v>
      </c>
      <c r="H57" s="90">
        <f t="shared" si="2"/>
        <v>202</v>
      </c>
      <c r="I57" s="91"/>
      <c r="J57" s="91">
        <v>381</v>
      </c>
      <c r="K57" s="91">
        <v>204</v>
      </c>
      <c r="L57" s="90">
        <f t="shared" si="3"/>
        <v>177</v>
      </c>
      <c r="M57" s="91"/>
      <c r="N57" s="91">
        <v>356</v>
      </c>
      <c r="O57" s="91">
        <v>173</v>
      </c>
      <c r="P57" s="90">
        <f t="shared" si="4"/>
        <v>183</v>
      </c>
      <c r="Q57" s="91"/>
      <c r="R57" s="91">
        <v>294</v>
      </c>
      <c r="S57" s="91">
        <v>146</v>
      </c>
      <c r="T57" s="90">
        <f t="shared" si="5"/>
        <v>148</v>
      </c>
      <c r="U57" s="91"/>
      <c r="V57" s="91">
        <v>205</v>
      </c>
      <c r="W57" s="91">
        <v>93</v>
      </c>
      <c r="X57" s="90">
        <f t="shared" si="6"/>
        <v>112</v>
      </c>
      <c r="Y57" s="91"/>
      <c r="Z57" s="91">
        <v>171</v>
      </c>
      <c r="AA57" s="91">
        <v>80</v>
      </c>
      <c r="AB57" s="90">
        <f t="shared" si="7"/>
        <v>91</v>
      </c>
    </row>
    <row r="58" spans="1:28" s="1" customFormat="1" x14ac:dyDescent="0.2">
      <c r="A58" s="18" t="s">
        <v>20</v>
      </c>
      <c r="B58" s="89">
        <f t="shared" si="0"/>
        <v>7433</v>
      </c>
      <c r="C58" s="89">
        <f t="shared" si="0"/>
        <v>3933</v>
      </c>
      <c r="D58" s="89">
        <f t="shared" si="1"/>
        <v>3500</v>
      </c>
      <c r="E58" s="89"/>
      <c r="F58" s="90">
        <v>1078</v>
      </c>
      <c r="G58" s="90">
        <v>570</v>
      </c>
      <c r="H58" s="90">
        <f t="shared" si="2"/>
        <v>508</v>
      </c>
      <c r="I58" s="89"/>
      <c r="J58" s="90">
        <v>1106</v>
      </c>
      <c r="K58" s="90">
        <v>622</v>
      </c>
      <c r="L58" s="90">
        <f t="shared" si="3"/>
        <v>484</v>
      </c>
      <c r="M58" s="89"/>
      <c r="N58" s="90">
        <v>1063</v>
      </c>
      <c r="O58" s="90">
        <v>598</v>
      </c>
      <c r="P58" s="90">
        <f t="shared" si="4"/>
        <v>465</v>
      </c>
      <c r="Q58" s="89"/>
      <c r="R58" s="90">
        <v>1597</v>
      </c>
      <c r="S58" s="90">
        <v>854</v>
      </c>
      <c r="T58" s="90">
        <f t="shared" si="5"/>
        <v>743</v>
      </c>
      <c r="U58" s="89"/>
      <c r="V58" s="90">
        <v>1393</v>
      </c>
      <c r="W58" s="90">
        <v>711</v>
      </c>
      <c r="X58" s="90">
        <f t="shared" si="6"/>
        <v>682</v>
      </c>
      <c r="Y58" s="89"/>
      <c r="Z58" s="90">
        <v>1196</v>
      </c>
      <c r="AA58" s="90">
        <v>578</v>
      </c>
      <c r="AB58" s="90">
        <f t="shared" si="7"/>
        <v>618</v>
      </c>
    </row>
    <row r="59" spans="1:28" s="1" customFormat="1" x14ac:dyDescent="0.2">
      <c r="A59" s="19" t="s">
        <v>40</v>
      </c>
      <c r="B59" s="89">
        <f t="shared" si="0"/>
        <v>992</v>
      </c>
      <c r="C59" s="89">
        <f t="shared" si="0"/>
        <v>514</v>
      </c>
      <c r="D59" s="89">
        <f t="shared" si="1"/>
        <v>478</v>
      </c>
      <c r="E59" s="89"/>
      <c r="F59" s="89">
        <v>203</v>
      </c>
      <c r="G59" s="89">
        <v>108</v>
      </c>
      <c r="H59" s="90">
        <f t="shared" si="2"/>
        <v>95</v>
      </c>
      <c r="I59" s="89"/>
      <c r="J59" s="89">
        <v>169</v>
      </c>
      <c r="K59" s="89">
        <v>85</v>
      </c>
      <c r="L59" s="90">
        <f t="shared" si="3"/>
        <v>84</v>
      </c>
      <c r="M59" s="89"/>
      <c r="N59" s="89">
        <v>172</v>
      </c>
      <c r="O59" s="89">
        <v>93</v>
      </c>
      <c r="P59" s="90">
        <f t="shared" si="4"/>
        <v>79</v>
      </c>
      <c r="Q59" s="89"/>
      <c r="R59" s="89">
        <v>177</v>
      </c>
      <c r="S59" s="89">
        <v>93</v>
      </c>
      <c r="T59" s="90">
        <f t="shared" si="5"/>
        <v>84</v>
      </c>
      <c r="U59" s="89"/>
      <c r="V59" s="89">
        <v>153</v>
      </c>
      <c r="W59" s="89">
        <v>82</v>
      </c>
      <c r="X59" s="90">
        <f t="shared" si="6"/>
        <v>71</v>
      </c>
      <c r="Y59" s="89"/>
      <c r="Z59" s="89">
        <v>118</v>
      </c>
      <c r="AA59" s="89">
        <v>53</v>
      </c>
      <c r="AB59" s="90">
        <f t="shared" si="7"/>
        <v>65</v>
      </c>
    </row>
    <row r="60" spans="1:28" s="1" customFormat="1" x14ac:dyDescent="0.2">
      <c r="A60" s="19" t="s">
        <v>21</v>
      </c>
      <c r="B60" s="89">
        <f t="shared" si="0"/>
        <v>6296</v>
      </c>
      <c r="C60" s="89">
        <f t="shared" si="0"/>
        <v>3015</v>
      </c>
      <c r="D60" s="89">
        <f t="shared" si="1"/>
        <v>3281</v>
      </c>
      <c r="E60" s="89"/>
      <c r="F60" s="89">
        <v>578</v>
      </c>
      <c r="G60" s="89">
        <v>313</v>
      </c>
      <c r="H60" s="90">
        <f t="shared" si="2"/>
        <v>265</v>
      </c>
      <c r="I60" s="89"/>
      <c r="J60" s="89">
        <v>606</v>
      </c>
      <c r="K60" s="89">
        <v>298</v>
      </c>
      <c r="L60" s="90">
        <f t="shared" si="3"/>
        <v>308</v>
      </c>
      <c r="M60" s="89"/>
      <c r="N60" s="89">
        <v>614</v>
      </c>
      <c r="O60" s="89">
        <v>308</v>
      </c>
      <c r="P60" s="90">
        <f t="shared" si="4"/>
        <v>306</v>
      </c>
      <c r="Q60" s="89"/>
      <c r="R60" s="89">
        <v>1569</v>
      </c>
      <c r="S60" s="89">
        <v>734</v>
      </c>
      <c r="T60" s="90">
        <f t="shared" si="5"/>
        <v>835</v>
      </c>
      <c r="U60" s="89"/>
      <c r="V60" s="89">
        <v>1477</v>
      </c>
      <c r="W60" s="89">
        <v>702</v>
      </c>
      <c r="X60" s="90">
        <f t="shared" si="6"/>
        <v>775</v>
      </c>
      <c r="Y60" s="89"/>
      <c r="Z60" s="89">
        <v>1452</v>
      </c>
      <c r="AA60" s="89">
        <v>660</v>
      </c>
      <c r="AB60" s="90">
        <f t="shared" si="7"/>
        <v>792</v>
      </c>
    </row>
    <row r="61" spans="1:28" s="1" customFormat="1" x14ac:dyDescent="0.2">
      <c r="A61" s="19" t="s">
        <v>87</v>
      </c>
      <c r="B61" s="89">
        <f t="shared" si="0"/>
        <v>1108</v>
      </c>
      <c r="C61" s="89">
        <f t="shared" si="0"/>
        <v>560</v>
      </c>
      <c r="D61" s="89">
        <f t="shared" si="1"/>
        <v>548</v>
      </c>
      <c r="E61" s="89"/>
      <c r="F61" s="89">
        <v>290</v>
      </c>
      <c r="G61" s="89">
        <v>130</v>
      </c>
      <c r="H61" s="90">
        <f t="shared" si="2"/>
        <v>160</v>
      </c>
      <c r="I61" s="89"/>
      <c r="J61" s="89">
        <v>243</v>
      </c>
      <c r="K61" s="89">
        <v>113</v>
      </c>
      <c r="L61" s="90">
        <f t="shared" si="3"/>
        <v>130</v>
      </c>
      <c r="M61" s="89"/>
      <c r="N61" s="89">
        <v>204</v>
      </c>
      <c r="O61" s="89">
        <v>113</v>
      </c>
      <c r="P61" s="90">
        <f t="shared" si="4"/>
        <v>91</v>
      </c>
      <c r="Q61" s="89"/>
      <c r="R61" s="89">
        <v>172</v>
      </c>
      <c r="S61" s="89">
        <v>96</v>
      </c>
      <c r="T61" s="90">
        <f t="shared" si="5"/>
        <v>76</v>
      </c>
      <c r="U61" s="89"/>
      <c r="V61" s="89">
        <v>101</v>
      </c>
      <c r="W61" s="89">
        <v>56</v>
      </c>
      <c r="X61" s="90">
        <f t="shared" si="6"/>
        <v>45</v>
      </c>
      <c r="Y61" s="89"/>
      <c r="Z61" s="89">
        <v>98</v>
      </c>
      <c r="AA61" s="89">
        <v>52</v>
      </c>
      <c r="AB61" s="90">
        <f t="shared" si="7"/>
        <v>46</v>
      </c>
    </row>
    <row r="62" spans="1:28" s="1" customFormat="1" x14ac:dyDescent="0.2">
      <c r="A62" s="19" t="s">
        <v>29</v>
      </c>
      <c r="B62" s="89">
        <f t="shared" si="0"/>
        <v>2446</v>
      </c>
      <c r="C62" s="89">
        <f t="shared" si="0"/>
        <v>1207</v>
      </c>
      <c r="D62" s="89">
        <f t="shared" si="1"/>
        <v>1239</v>
      </c>
      <c r="E62" s="89"/>
      <c r="F62" s="89">
        <v>500</v>
      </c>
      <c r="G62" s="89">
        <v>257</v>
      </c>
      <c r="H62" s="90">
        <f t="shared" si="2"/>
        <v>243</v>
      </c>
      <c r="I62" s="89"/>
      <c r="J62" s="89">
        <v>469</v>
      </c>
      <c r="K62" s="89">
        <v>230</v>
      </c>
      <c r="L62" s="90">
        <f t="shared" si="3"/>
        <v>239</v>
      </c>
      <c r="M62" s="89"/>
      <c r="N62" s="89">
        <v>425</v>
      </c>
      <c r="O62" s="89">
        <v>203</v>
      </c>
      <c r="P62" s="90">
        <f t="shared" si="4"/>
        <v>222</v>
      </c>
      <c r="Q62" s="89"/>
      <c r="R62" s="89">
        <v>425</v>
      </c>
      <c r="S62" s="89">
        <v>202</v>
      </c>
      <c r="T62" s="90">
        <f t="shared" si="5"/>
        <v>223</v>
      </c>
      <c r="U62" s="89"/>
      <c r="V62" s="89">
        <v>352</v>
      </c>
      <c r="W62" s="89">
        <v>175</v>
      </c>
      <c r="X62" s="90">
        <f t="shared" si="6"/>
        <v>177</v>
      </c>
      <c r="Y62" s="89"/>
      <c r="Z62" s="89">
        <v>275</v>
      </c>
      <c r="AA62" s="89">
        <v>140</v>
      </c>
      <c r="AB62" s="90">
        <f t="shared" si="7"/>
        <v>135</v>
      </c>
    </row>
    <row r="63" spans="1:28" s="1" customFormat="1" x14ac:dyDescent="0.2">
      <c r="A63" s="19" t="s">
        <v>41</v>
      </c>
      <c r="B63" s="89">
        <f t="shared" si="0"/>
        <v>3072</v>
      </c>
      <c r="C63" s="89">
        <f t="shared" si="0"/>
        <v>1621</v>
      </c>
      <c r="D63" s="89">
        <f t="shared" si="1"/>
        <v>1451</v>
      </c>
      <c r="E63" s="89"/>
      <c r="F63" s="89">
        <v>594</v>
      </c>
      <c r="G63" s="89">
        <v>313</v>
      </c>
      <c r="H63" s="90">
        <f t="shared" si="2"/>
        <v>281</v>
      </c>
      <c r="I63" s="89"/>
      <c r="J63" s="89">
        <v>541</v>
      </c>
      <c r="K63" s="89">
        <v>287</v>
      </c>
      <c r="L63" s="90">
        <f t="shared" si="3"/>
        <v>254</v>
      </c>
      <c r="M63" s="89"/>
      <c r="N63" s="89">
        <v>518</v>
      </c>
      <c r="O63" s="89">
        <v>281</v>
      </c>
      <c r="P63" s="90">
        <f t="shared" si="4"/>
        <v>237</v>
      </c>
      <c r="Q63" s="89"/>
      <c r="R63" s="89">
        <v>601</v>
      </c>
      <c r="S63" s="89">
        <v>297</v>
      </c>
      <c r="T63" s="90">
        <f t="shared" si="5"/>
        <v>304</v>
      </c>
      <c r="U63" s="89"/>
      <c r="V63" s="89">
        <v>431</v>
      </c>
      <c r="W63" s="89">
        <v>245</v>
      </c>
      <c r="X63" s="90">
        <f t="shared" si="6"/>
        <v>186</v>
      </c>
      <c r="Y63" s="89"/>
      <c r="Z63" s="89">
        <v>387</v>
      </c>
      <c r="AA63" s="89">
        <v>198</v>
      </c>
      <c r="AB63" s="90">
        <f t="shared" si="7"/>
        <v>189</v>
      </c>
    </row>
    <row r="64" spans="1:28" s="1" customFormat="1" x14ac:dyDescent="0.2">
      <c r="A64" s="19" t="s">
        <v>42</v>
      </c>
      <c r="B64" s="89">
        <f t="shared" si="0"/>
        <v>3560</v>
      </c>
      <c r="C64" s="89">
        <f t="shared" si="0"/>
        <v>1849</v>
      </c>
      <c r="D64" s="89">
        <f t="shared" si="1"/>
        <v>1711</v>
      </c>
      <c r="E64" s="89"/>
      <c r="F64" s="89">
        <v>750</v>
      </c>
      <c r="G64" s="89">
        <v>408</v>
      </c>
      <c r="H64" s="90">
        <f t="shared" si="2"/>
        <v>342</v>
      </c>
      <c r="I64" s="89"/>
      <c r="J64" s="89">
        <v>822</v>
      </c>
      <c r="K64" s="89">
        <v>431</v>
      </c>
      <c r="L64" s="90">
        <f t="shared" si="3"/>
        <v>391</v>
      </c>
      <c r="M64" s="89"/>
      <c r="N64" s="89">
        <v>599</v>
      </c>
      <c r="O64" s="89">
        <v>306</v>
      </c>
      <c r="P64" s="90">
        <f t="shared" si="4"/>
        <v>293</v>
      </c>
      <c r="Q64" s="89"/>
      <c r="R64" s="89">
        <v>558</v>
      </c>
      <c r="S64" s="89">
        <v>289</v>
      </c>
      <c r="T64" s="90">
        <f t="shared" si="5"/>
        <v>269</v>
      </c>
      <c r="U64" s="89"/>
      <c r="V64" s="89">
        <v>431</v>
      </c>
      <c r="W64" s="89">
        <v>213</v>
      </c>
      <c r="X64" s="90">
        <f t="shared" si="6"/>
        <v>218</v>
      </c>
      <c r="Y64" s="89"/>
      <c r="Z64" s="89">
        <v>400</v>
      </c>
      <c r="AA64" s="89">
        <v>202</v>
      </c>
      <c r="AB64" s="90">
        <f t="shared" si="7"/>
        <v>198</v>
      </c>
    </row>
    <row r="65" spans="1:28" s="1" customFormat="1" x14ac:dyDescent="0.2">
      <c r="A65" s="19" t="s">
        <v>30</v>
      </c>
      <c r="B65" s="89">
        <f t="shared" si="0"/>
        <v>1742</v>
      </c>
      <c r="C65" s="89">
        <f t="shared" si="0"/>
        <v>890</v>
      </c>
      <c r="D65" s="89">
        <f t="shared" si="1"/>
        <v>852</v>
      </c>
      <c r="E65" s="89"/>
      <c r="F65" s="89">
        <v>356</v>
      </c>
      <c r="G65" s="89">
        <v>174</v>
      </c>
      <c r="H65" s="90">
        <f t="shared" si="2"/>
        <v>182</v>
      </c>
      <c r="I65" s="89"/>
      <c r="J65" s="89">
        <v>362</v>
      </c>
      <c r="K65" s="89">
        <v>204</v>
      </c>
      <c r="L65" s="90">
        <f t="shared" si="3"/>
        <v>158</v>
      </c>
      <c r="M65" s="89"/>
      <c r="N65" s="89">
        <v>321</v>
      </c>
      <c r="O65" s="89">
        <v>163</v>
      </c>
      <c r="P65" s="90">
        <f t="shared" si="4"/>
        <v>158</v>
      </c>
      <c r="Q65" s="89"/>
      <c r="R65" s="89">
        <v>264</v>
      </c>
      <c r="S65" s="89">
        <v>136</v>
      </c>
      <c r="T65" s="90">
        <f t="shared" si="5"/>
        <v>128</v>
      </c>
      <c r="U65" s="89"/>
      <c r="V65" s="89">
        <v>230</v>
      </c>
      <c r="W65" s="89">
        <v>107</v>
      </c>
      <c r="X65" s="90">
        <f t="shared" si="6"/>
        <v>123</v>
      </c>
      <c r="Y65" s="89"/>
      <c r="Z65" s="89">
        <v>209</v>
      </c>
      <c r="AA65" s="89">
        <v>106</v>
      </c>
      <c r="AB65" s="90">
        <f t="shared" si="7"/>
        <v>103</v>
      </c>
    </row>
    <row r="66" spans="1:28" s="1" customFormat="1" x14ac:dyDescent="0.2">
      <c r="A66" s="19" t="s">
        <v>31</v>
      </c>
      <c r="B66" s="89">
        <f t="shared" si="0"/>
        <v>2302</v>
      </c>
      <c r="C66" s="89">
        <f t="shared" si="0"/>
        <v>1182</v>
      </c>
      <c r="D66" s="89">
        <f t="shared" si="1"/>
        <v>1120</v>
      </c>
      <c r="E66" s="89"/>
      <c r="F66" s="89">
        <v>529</v>
      </c>
      <c r="G66" s="89">
        <v>278</v>
      </c>
      <c r="H66" s="90">
        <f t="shared" si="2"/>
        <v>251</v>
      </c>
      <c r="I66" s="89"/>
      <c r="J66" s="89">
        <v>428</v>
      </c>
      <c r="K66" s="89">
        <v>212</v>
      </c>
      <c r="L66" s="90">
        <f t="shared" si="3"/>
        <v>216</v>
      </c>
      <c r="M66" s="89"/>
      <c r="N66" s="89">
        <v>381</v>
      </c>
      <c r="O66" s="89">
        <v>189</v>
      </c>
      <c r="P66" s="90">
        <f t="shared" si="4"/>
        <v>192</v>
      </c>
      <c r="Q66" s="89"/>
      <c r="R66" s="89">
        <v>395</v>
      </c>
      <c r="S66" s="89">
        <v>202</v>
      </c>
      <c r="T66" s="90">
        <f t="shared" si="5"/>
        <v>193</v>
      </c>
      <c r="U66" s="89"/>
      <c r="V66" s="89">
        <v>309</v>
      </c>
      <c r="W66" s="89">
        <v>164</v>
      </c>
      <c r="X66" s="90">
        <f t="shared" si="6"/>
        <v>145</v>
      </c>
      <c r="Y66" s="89"/>
      <c r="Z66" s="89">
        <v>260</v>
      </c>
      <c r="AA66" s="89">
        <v>137</v>
      </c>
      <c r="AB66" s="90">
        <f t="shared" si="7"/>
        <v>123</v>
      </c>
    </row>
    <row r="67" spans="1:28" s="1" customFormat="1" x14ac:dyDescent="0.2">
      <c r="A67" s="19" t="s">
        <v>32</v>
      </c>
      <c r="B67" s="89">
        <f t="shared" si="0"/>
        <v>5141</v>
      </c>
      <c r="C67" s="89">
        <f t="shared" si="0"/>
        <v>2592</v>
      </c>
      <c r="D67" s="89">
        <f t="shared" si="1"/>
        <v>2549</v>
      </c>
      <c r="E67" s="89"/>
      <c r="F67" s="89">
        <v>1111</v>
      </c>
      <c r="G67" s="89">
        <v>559</v>
      </c>
      <c r="H67" s="90">
        <f t="shared" si="2"/>
        <v>552</v>
      </c>
      <c r="I67" s="89"/>
      <c r="J67" s="89">
        <v>1028</v>
      </c>
      <c r="K67" s="89">
        <v>521</v>
      </c>
      <c r="L67" s="90">
        <f t="shared" si="3"/>
        <v>507</v>
      </c>
      <c r="M67" s="89"/>
      <c r="N67" s="89">
        <v>954</v>
      </c>
      <c r="O67" s="89">
        <v>462</v>
      </c>
      <c r="P67" s="90">
        <f t="shared" si="4"/>
        <v>492</v>
      </c>
      <c r="Q67" s="89"/>
      <c r="R67" s="89">
        <v>835</v>
      </c>
      <c r="S67" s="89">
        <v>441</v>
      </c>
      <c r="T67" s="90">
        <f t="shared" si="5"/>
        <v>394</v>
      </c>
      <c r="U67" s="89"/>
      <c r="V67" s="89">
        <v>618</v>
      </c>
      <c r="W67" s="89">
        <v>319</v>
      </c>
      <c r="X67" s="90">
        <f t="shared" si="6"/>
        <v>299</v>
      </c>
      <c r="Y67" s="89"/>
      <c r="Z67" s="89">
        <v>595</v>
      </c>
      <c r="AA67" s="89">
        <v>290</v>
      </c>
      <c r="AB67" s="90">
        <f t="shared" si="7"/>
        <v>305</v>
      </c>
    </row>
    <row r="68" spans="1:28" s="1" customFormat="1" x14ac:dyDescent="0.2">
      <c r="A68" s="19" t="s">
        <v>54</v>
      </c>
      <c r="B68" s="89">
        <f t="shared" si="0"/>
        <v>4341</v>
      </c>
      <c r="C68" s="89">
        <f t="shared" si="0"/>
        <v>2279</v>
      </c>
      <c r="D68" s="89">
        <f t="shared" si="1"/>
        <v>2062</v>
      </c>
      <c r="E68" s="89"/>
      <c r="F68" s="89">
        <v>952</v>
      </c>
      <c r="G68" s="89">
        <v>516</v>
      </c>
      <c r="H68" s="90">
        <f t="shared" si="2"/>
        <v>436</v>
      </c>
      <c r="I68" s="89"/>
      <c r="J68" s="89">
        <v>949</v>
      </c>
      <c r="K68" s="89">
        <v>500</v>
      </c>
      <c r="L68" s="90">
        <f t="shared" si="3"/>
        <v>449</v>
      </c>
      <c r="M68" s="89"/>
      <c r="N68" s="89">
        <v>813</v>
      </c>
      <c r="O68" s="89">
        <v>420</v>
      </c>
      <c r="P68" s="90">
        <f t="shared" si="4"/>
        <v>393</v>
      </c>
      <c r="Q68" s="89"/>
      <c r="R68" s="89">
        <v>689</v>
      </c>
      <c r="S68" s="89">
        <v>349</v>
      </c>
      <c r="T68" s="90">
        <f t="shared" si="5"/>
        <v>340</v>
      </c>
      <c r="U68" s="89"/>
      <c r="V68" s="89">
        <v>506</v>
      </c>
      <c r="W68" s="89">
        <v>272</v>
      </c>
      <c r="X68" s="90">
        <f t="shared" si="6"/>
        <v>234</v>
      </c>
      <c r="Y68" s="89"/>
      <c r="Z68" s="89">
        <v>432</v>
      </c>
      <c r="AA68" s="89">
        <v>222</v>
      </c>
      <c r="AB68" s="90">
        <f t="shared" si="7"/>
        <v>210</v>
      </c>
    </row>
    <row r="69" spans="1:28" s="1" customFormat="1" x14ac:dyDescent="0.2">
      <c r="A69" s="19" t="s">
        <v>43</v>
      </c>
      <c r="B69" s="89">
        <f t="shared" si="0"/>
        <v>1416</v>
      </c>
      <c r="C69" s="89">
        <f t="shared" si="0"/>
        <v>705</v>
      </c>
      <c r="D69" s="89">
        <f t="shared" si="1"/>
        <v>711</v>
      </c>
      <c r="E69" s="89"/>
      <c r="F69" s="89">
        <v>279</v>
      </c>
      <c r="G69" s="89">
        <v>123</v>
      </c>
      <c r="H69" s="90">
        <f t="shared" si="2"/>
        <v>156</v>
      </c>
      <c r="I69" s="89"/>
      <c r="J69" s="89">
        <v>273</v>
      </c>
      <c r="K69" s="89">
        <v>138</v>
      </c>
      <c r="L69" s="90">
        <f t="shared" si="3"/>
        <v>135</v>
      </c>
      <c r="M69" s="89"/>
      <c r="N69" s="89">
        <v>253</v>
      </c>
      <c r="O69" s="89">
        <v>124</v>
      </c>
      <c r="P69" s="90">
        <f t="shared" si="4"/>
        <v>129</v>
      </c>
      <c r="Q69" s="89"/>
      <c r="R69" s="89">
        <v>254</v>
      </c>
      <c r="S69" s="89">
        <v>133</v>
      </c>
      <c r="T69" s="90">
        <f t="shared" si="5"/>
        <v>121</v>
      </c>
      <c r="U69" s="89"/>
      <c r="V69" s="89">
        <v>181</v>
      </c>
      <c r="W69" s="89">
        <v>95</v>
      </c>
      <c r="X69" s="90">
        <f t="shared" si="6"/>
        <v>86</v>
      </c>
      <c r="Y69" s="89"/>
      <c r="Z69" s="89">
        <v>176</v>
      </c>
      <c r="AA69" s="89">
        <v>92</v>
      </c>
      <c r="AB69" s="90">
        <f t="shared" si="7"/>
        <v>84</v>
      </c>
    </row>
    <row r="70" spans="1:28" s="1" customFormat="1" x14ac:dyDescent="0.2">
      <c r="A70" s="19" t="s">
        <v>44</v>
      </c>
      <c r="B70" s="89">
        <f t="shared" si="0"/>
        <v>1539</v>
      </c>
      <c r="C70" s="89">
        <f t="shared" si="0"/>
        <v>820</v>
      </c>
      <c r="D70" s="89">
        <f t="shared" si="1"/>
        <v>719</v>
      </c>
      <c r="E70" s="89"/>
      <c r="F70" s="89">
        <v>305</v>
      </c>
      <c r="G70" s="89">
        <v>156</v>
      </c>
      <c r="H70" s="90">
        <f t="shared" si="2"/>
        <v>149</v>
      </c>
      <c r="I70" s="89"/>
      <c r="J70" s="89">
        <v>349</v>
      </c>
      <c r="K70" s="89">
        <v>195</v>
      </c>
      <c r="L70" s="90">
        <f t="shared" si="3"/>
        <v>154</v>
      </c>
      <c r="M70" s="89"/>
      <c r="N70" s="89">
        <v>270</v>
      </c>
      <c r="O70" s="89">
        <v>137</v>
      </c>
      <c r="P70" s="90">
        <f t="shared" si="4"/>
        <v>133</v>
      </c>
      <c r="Q70" s="89"/>
      <c r="R70" s="89">
        <v>271</v>
      </c>
      <c r="S70" s="89">
        <v>164</v>
      </c>
      <c r="T70" s="90">
        <f t="shared" si="5"/>
        <v>107</v>
      </c>
      <c r="U70" s="89"/>
      <c r="V70" s="89">
        <v>208</v>
      </c>
      <c r="W70" s="89">
        <v>108</v>
      </c>
      <c r="X70" s="90">
        <f t="shared" si="6"/>
        <v>100</v>
      </c>
      <c r="Y70" s="89"/>
      <c r="Z70" s="89">
        <v>136</v>
      </c>
      <c r="AA70" s="89">
        <v>60</v>
      </c>
      <c r="AB70" s="90">
        <f t="shared" si="7"/>
        <v>76</v>
      </c>
    </row>
    <row r="71" spans="1:28" s="1" customFormat="1" x14ac:dyDescent="0.2">
      <c r="A71" s="19" t="s">
        <v>45</v>
      </c>
      <c r="B71" s="89">
        <f t="shared" si="0"/>
        <v>6136</v>
      </c>
      <c r="C71" s="89">
        <f t="shared" si="0"/>
        <v>3024</v>
      </c>
      <c r="D71" s="89">
        <f t="shared" si="1"/>
        <v>3112</v>
      </c>
      <c r="E71" s="89"/>
      <c r="F71" s="89">
        <v>1214</v>
      </c>
      <c r="G71" s="89">
        <v>628</v>
      </c>
      <c r="H71" s="90">
        <f t="shared" si="2"/>
        <v>586</v>
      </c>
      <c r="I71" s="89"/>
      <c r="J71" s="89">
        <v>1283</v>
      </c>
      <c r="K71" s="89">
        <v>650</v>
      </c>
      <c r="L71" s="90">
        <f t="shared" si="3"/>
        <v>633</v>
      </c>
      <c r="M71" s="89"/>
      <c r="N71" s="89">
        <v>1136</v>
      </c>
      <c r="O71" s="89">
        <v>547</v>
      </c>
      <c r="P71" s="90">
        <f t="shared" si="4"/>
        <v>589</v>
      </c>
      <c r="Q71" s="89"/>
      <c r="R71" s="89">
        <v>1009</v>
      </c>
      <c r="S71" s="89">
        <v>473</v>
      </c>
      <c r="T71" s="90">
        <f t="shared" si="5"/>
        <v>536</v>
      </c>
      <c r="U71" s="89"/>
      <c r="V71" s="89">
        <v>915</v>
      </c>
      <c r="W71" s="89">
        <v>445</v>
      </c>
      <c r="X71" s="90">
        <f t="shared" si="6"/>
        <v>470</v>
      </c>
      <c r="Y71" s="89"/>
      <c r="Z71" s="89">
        <v>579</v>
      </c>
      <c r="AA71" s="89">
        <v>281</v>
      </c>
      <c r="AB71" s="90">
        <f t="shared" si="7"/>
        <v>298</v>
      </c>
    </row>
    <row r="72" spans="1:28" s="1" customFormat="1" x14ac:dyDescent="0.2">
      <c r="A72" s="19" t="s">
        <v>46</v>
      </c>
      <c r="B72" s="89">
        <f t="shared" si="0"/>
        <v>4610</v>
      </c>
      <c r="C72" s="89">
        <f t="shared" si="0"/>
        <v>2313</v>
      </c>
      <c r="D72" s="89">
        <f t="shared" si="1"/>
        <v>2297</v>
      </c>
      <c r="E72" s="89"/>
      <c r="F72" s="89">
        <v>919</v>
      </c>
      <c r="G72" s="89">
        <v>453</v>
      </c>
      <c r="H72" s="90">
        <f t="shared" si="2"/>
        <v>466</v>
      </c>
      <c r="I72" s="89"/>
      <c r="J72" s="89">
        <v>947</v>
      </c>
      <c r="K72" s="89">
        <v>498</v>
      </c>
      <c r="L72" s="90">
        <f t="shared" si="3"/>
        <v>449</v>
      </c>
      <c r="M72" s="89"/>
      <c r="N72" s="89">
        <v>817</v>
      </c>
      <c r="O72" s="89">
        <v>417</v>
      </c>
      <c r="P72" s="90">
        <f t="shared" si="4"/>
        <v>400</v>
      </c>
      <c r="Q72" s="89"/>
      <c r="R72" s="89">
        <v>737</v>
      </c>
      <c r="S72" s="89">
        <v>356</v>
      </c>
      <c r="T72" s="90">
        <f t="shared" si="5"/>
        <v>381</v>
      </c>
      <c r="U72" s="89"/>
      <c r="V72" s="89">
        <v>632</v>
      </c>
      <c r="W72" s="89">
        <v>307</v>
      </c>
      <c r="X72" s="90">
        <f t="shared" si="6"/>
        <v>325</v>
      </c>
      <c r="Y72" s="89"/>
      <c r="Z72" s="89">
        <v>558</v>
      </c>
      <c r="AA72" s="89">
        <v>282</v>
      </c>
      <c r="AB72" s="90">
        <f t="shared" si="7"/>
        <v>276</v>
      </c>
    </row>
    <row r="73" spans="1:28" s="1" customFormat="1" ht="13.5" thickBot="1" x14ac:dyDescent="0.25">
      <c r="A73" s="19" t="s">
        <v>47</v>
      </c>
      <c r="B73" s="89">
        <f t="shared" si="0"/>
        <v>1310</v>
      </c>
      <c r="C73" s="89">
        <f t="shared" si="0"/>
        <v>665</v>
      </c>
      <c r="D73" s="89">
        <f t="shared" si="1"/>
        <v>645</v>
      </c>
      <c r="E73" s="89"/>
      <c r="F73" s="89">
        <v>279</v>
      </c>
      <c r="G73" s="89">
        <v>139</v>
      </c>
      <c r="H73" s="90">
        <f t="shared" si="2"/>
        <v>140</v>
      </c>
      <c r="I73" s="89"/>
      <c r="J73" s="89">
        <v>282</v>
      </c>
      <c r="K73" s="89">
        <v>147</v>
      </c>
      <c r="L73" s="90">
        <f t="shared" si="3"/>
        <v>135</v>
      </c>
      <c r="M73" s="89"/>
      <c r="N73" s="89">
        <v>229</v>
      </c>
      <c r="O73" s="89">
        <v>116</v>
      </c>
      <c r="P73" s="90">
        <f t="shared" si="4"/>
        <v>113</v>
      </c>
      <c r="Q73" s="89"/>
      <c r="R73" s="89">
        <v>221</v>
      </c>
      <c r="S73" s="89">
        <v>109</v>
      </c>
      <c r="T73" s="90">
        <f t="shared" si="5"/>
        <v>112</v>
      </c>
      <c r="U73" s="89"/>
      <c r="V73" s="89">
        <v>150</v>
      </c>
      <c r="W73" s="89">
        <v>76</v>
      </c>
      <c r="X73" s="90">
        <f t="shared" si="6"/>
        <v>74</v>
      </c>
      <c r="Y73" s="89"/>
      <c r="Z73" s="89">
        <v>149</v>
      </c>
      <c r="AA73" s="89">
        <v>78</v>
      </c>
      <c r="AB73" s="90">
        <f t="shared" si="7"/>
        <v>71</v>
      </c>
    </row>
    <row r="74" spans="1:28" x14ac:dyDescent="0.2">
      <c r="A74" s="134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</row>
  </sheetData>
  <mergeCells count="21">
    <mergeCell ref="Z42:AB42"/>
    <mergeCell ref="R6:T6"/>
    <mergeCell ref="V6:X6"/>
    <mergeCell ref="Z6:AB6"/>
    <mergeCell ref="A42:A43"/>
    <mergeCell ref="B42:D42"/>
    <mergeCell ref="F42:H42"/>
    <mergeCell ref="J42:L42"/>
    <mergeCell ref="N42:P42"/>
    <mergeCell ref="R42:T42"/>
    <mergeCell ref="V42:X42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45:D73">
    <cfRule type="cellIs" dxfId="72" priority="12" operator="equal">
      <formula>0</formula>
    </cfRule>
  </conditionalFormatting>
  <conditionalFormatting sqref="B9:AB37">
    <cfRule type="cellIs" dxfId="71" priority="21" operator="equal">
      <formula>0</formula>
    </cfRule>
  </conditionalFormatting>
  <conditionalFormatting sqref="E47:K47 M47:O58 U47:W58 Y47:AA58 E48:G58 I48:K58 H48:H73">
    <cfRule type="cellIs" dxfId="70" priority="20" operator="equal">
      <formula>0</formula>
    </cfRule>
  </conditionalFormatting>
  <conditionalFormatting sqref="E45:P46">
    <cfRule type="cellIs" dxfId="69" priority="9" operator="equal">
      <formula>0</formula>
    </cfRule>
  </conditionalFormatting>
  <conditionalFormatting sqref="L47:L73">
    <cfRule type="cellIs" dxfId="68" priority="5" operator="equal">
      <formula>0</formula>
    </cfRule>
  </conditionalFormatting>
  <conditionalFormatting sqref="P47:P73">
    <cfRule type="cellIs" dxfId="67" priority="4" operator="equal">
      <formula>0</formula>
    </cfRule>
  </conditionalFormatting>
  <conditionalFormatting sqref="Q45:Q53">
    <cfRule type="cellIs" dxfId="66" priority="17" operator="equal">
      <formula>0</formula>
    </cfRule>
  </conditionalFormatting>
  <conditionalFormatting sqref="Q53:S58">
    <cfRule type="cellIs" dxfId="65" priority="15" operator="equal">
      <formula>0</formula>
    </cfRule>
  </conditionalFormatting>
  <conditionalFormatting sqref="R47:S52">
    <cfRule type="cellIs" dxfId="64" priority="14" operator="equal">
      <formula>0</formula>
    </cfRule>
  </conditionalFormatting>
  <conditionalFormatting sqref="R45:AB46">
    <cfRule type="cellIs" dxfId="63" priority="6" operator="equal">
      <formula>0</formula>
    </cfRule>
  </conditionalFormatting>
  <conditionalFormatting sqref="T47:T73">
    <cfRule type="cellIs" dxfId="62" priority="3" operator="equal">
      <formula>0</formula>
    </cfRule>
  </conditionalFormatting>
  <conditionalFormatting sqref="X47:X73">
    <cfRule type="cellIs" dxfId="61" priority="2" operator="equal">
      <formula>0</formula>
    </cfRule>
  </conditionalFormatting>
  <conditionalFormatting sqref="AB47:AB73">
    <cfRule type="cellIs" dxfId="60" priority="1" operator="equal">
      <formula>0</formula>
    </cfRule>
  </conditionalFormatting>
  <hyperlinks>
    <hyperlink ref="AC2" location="Contenido!A1" display="Contenido" xr:uid="{00000000-0004-0000-27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 tint="0.59999389629810485"/>
    <pageSetUpPr fitToPage="1"/>
  </sheetPr>
  <dimension ref="A1:AC38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235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209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96">
        <f>SUM(B11:B37)</f>
        <v>1703</v>
      </c>
      <c r="C9" s="96">
        <f>SUM(C11:C37)</f>
        <v>974</v>
      </c>
      <c r="D9" s="96">
        <f>SUM(D11:D37)</f>
        <v>729</v>
      </c>
      <c r="E9" s="96"/>
      <c r="F9" s="96">
        <f>SUM(F11:F37)</f>
        <v>83</v>
      </c>
      <c r="G9" s="96">
        <f>SUM(G11:G37)</f>
        <v>63</v>
      </c>
      <c r="H9" s="96">
        <f>SUM(H11:H37)</f>
        <v>20</v>
      </c>
      <c r="I9" s="96"/>
      <c r="J9" s="96">
        <f>SUM(J11:J37)</f>
        <v>79</v>
      </c>
      <c r="K9" s="96">
        <f>SUM(K11:K37)</f>
        <v>78</v>
      </c>
      <c r="L9" s="96">
        <f>SUM(L11:L37)</f>
        <v>1</v>
      </c>
      <c r="M9" s="96"/>
      <c r="N9" s="96">
        <f>SUM(N11:N37)</f>
        <v>83</v>
      </c>
      <c r="O9" s="96">
        <f>SUM(O11:O37)</f>
        <v>49</v>
      </c>
      <c r="P9" s="96">
        <f>SUM(P11:P37)</f>
        <v>34</v>
      </c>
      <c r="Q9" s="96"/>
      <c r="R9" s="96">
        <f>SUM(R11:R37)</f>
        <v>574</v>
      </c>
      <c r="S9" s="96">
        <f>SUM(S11:S37)</f>
        <v>288</v>
      </c>
      <c r="T9" s="96">
        <f>SUM(T11:T37)</f>
        <v>286</v>
      </c>
      <c r="U9" s="96"/>
      <c r="V9" s="96">
        <f>SUM(V11:V37)</f>
        <v>813</v>
      </c>
      <c r="W9" s="96">
        <f>SUM(W11:W37)</f>
        <v>452</v>
      </c>
      <c r="X9" s="96">
        <f>SUM(X11:X37)</f>
        <v>361</v>
      </c>
      <c r="Y9" s="96"/>
      <c r="Z9" s="96">
        <f>SUM(Z11:Z37)</f>
        <v>71</v>
      </c>
      <c r="AA9" s="96">
        <f>SUM(AA11:AA37)</f>
        <v>44</v>
      </c>
      <c r="AB9" s="96">
        <f>SUM(AB11:AB37)</f>
        <v>27</v>
      </c>
      <c r="AC9" s="44"/>
    </row>
    <row r="10" spans="1:29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</row>
    <row r="11" spans="1:29" x14ac:dyDescent="0.2">
      <c r="A11" s="19" t="s">
        <v>27</v>
      </c>
      <c r="B11" s="89">
        <f>+F11+J11+N11+R11+V11+Z11</f>
        <v>56</v>
      </c>
      <c r="C11" s="89">
        <f>+G11+K11+O11+S11+W11+AA11</f>
        <v>31</v>
      </c>
      <c r="D11" s="89">
        <f>+B11-C11</f>
        <v>25</v>
      </c>
      <c r="E11" s="90"/>
      <c r="F11" s="90">
        <v>1</v>
      </c>
      <c r="G11" s="90">
        <v>-1</v>
      </c>
      <c r="H11" s="90">
        <f>+F11-G11</f>
        <v>2</v>
      </c>
      <c r="I11" s="90"/>
      <c r="J11" s="90">
        <v>3</v>
      </c>
      <c r="K11" s="90">
        <v>-1</v>
      </c>
      <c r="L11" s="90">
        <f>+J11-K11</f>
        <v>4</v>
      </c>
      <c r="M11" s="90"/>
      <c r="N11" s="90">
        <v>4</v>
      </c>
      <c r="O11" s="90">
        <v>1</v>
      </c>
      <c r="P11" s="90">
        <f>+N11-O11</f>
        <v>3</v>
      </c>
      <c r="Q11" s="90"/>
      <c r="R11" s="90">
        <v>21</v>
      </c>
      <c r="S11" s="90">
        <v>12</v>
      </c>
      <c r="T11" s="90">
        <f>+R11-S11</f>
        <v>9</v>
      </c>
      <c r="U11" s="90"/>
      <c r="V11" s="90">
        <v>21</v>
      </c>
      <c r="W11" s="90">
        <v>19</v>
      </c>
      <c r="X11" s="90">
        <f>+V11-W11</f>
        <v>2</v>
      </c>
      <c r="Y11" s="90"/>
      <c r="Z11" s="90">
        <v>6</v>
      </c>
      <c r="AA11" s="90">
        <v>1</v>
      </c>
      <c r="AB11" s="90">
        <f>+Z11-AA11</f>
        <v>5</v>
      </c>
    </row>
    <row r="12" spans="1:29" x14ac:dyDescent="0.2">
      <c r="A12" s="19" t="s">
        <v>33</v>
      </c>
      <c r="B12" s="89">
        <f t="shared" ref="B12:C37" si="0">+F12+J12+N12+R12+V12+Z12</f>
        <v>75</v>
      </c>
      <c r="C12" s="89">
        <f t="shared" si="0"/>
        <v>35</v>
      </c>
      <c r="D12" s="89">
        <f t="shared" ref="D12:D37" si="1">+B12-C12</f>
        <v>40</v>
      </c>
      <c r="E12" s="90"/>
      <c r="F12" s="90">
        <v>-2</v>
      </c>
      <c r="G12" s="90">
        <v>-3</v>
      </c>
      <c r="H12" s="90">
        <f t="shared" ref="H12:H37" si="2">+F12-G12</f>
        <v>1</v>
      </c>
      <c r="I12" s="90"/>
      <c r="J12" s="90">
        <v>9</v>
      </c>
      <c r="K12" s="90">
        <v>4</v>
      </c>
      <c r="L12" s="90">
        <f t="shared" ref="L12:L37" si="3">+J12-K12</f>
        <v>5</v>
      </c>
      <c r="M12" s="90"/>
      <c r="N12" s="90">
        <v>-5</v>
      </c>
      <c r="O12" s="90">
        <v>-2</v>
      </c>
      <c r="P12" s="90">
        <f t="shared" ref="P12:P37" si="4">+N12-O12</f>
        <v>-3</v>
      </c>
      <c r="Q12" s="90"/>
      <c r="R12" s="90">
        <v>27</v>
      </c>
      <c r="S12" s="90">
        <v>12</v>
      </c>
      <c r="T12" s="90">
        <f t="shared" ref="T12:T37" si="5">+R12-S12</f>
        <v>15</v>
      </c>
      <c r="U12" s="90"/>
      <c r="V12" s="90">
        <v>40</v>
      </c>
      <c r="W12" s="90">
        <v>18</v>
      </c>
      <c r="X12" s="90">
        <f t="shared" ref="X12:X37" si="6">+V12-W12</f>
        <v>22</v>
      </c>
      <c r="Y12" s="90"/>
      <c r="Z12" s="90">
        <v>6</v>
      </c>
      <c r="AA12" s="90">
        <v>6</v>
      </c>
      <c r="AB12" s="90">
        <f t="shared" ref="AB12:AB37" si="7">+Z12-AA12</f>
        <v>0</v>
      </c>
    </row>
    <row r="13" spans="1:29" x14ac:dyDescent="0.2">
      <c r="A13" s="19" t="s">
        <v>19</v>
      </c>
      <c r="B13" s="89">
        <f t="shared" si="0"/>
        <v>52</v>
      </c>
      <c r="C13" s="89">
        <f t="shared" si="0"/>
        <v>15</v>
      </c>
      <c r="D13" s="89">
        <f t="shared" si="1"/>
        <v>37</v>
      </c>
      <c r="E13" s="90"/>
      <c r="F13" s="90">
        <v>1</v>
      </c>
      <c r="G13" s="90">
        <v>1</v>
      </c>
      <c r="H13" s="90">
        <f t="shared" si="2"/>
        <v>0</v>
      </c>
      <c r="I13" s="90"/>
      <c r="J13" s="90">
        <v>1</v>
      </c>
      <c r="K13" s="90">
        <v>0</v>
      </c>
      <c r="L13" s="90">
        <f t="shared" si="3"/>
        <v>1</v>
      </c>
      <c r="M13" s="90"/>
      <c r="N13" s="90">
        <v>1</v>
      </c>
      <c r="O13" s="90">
        <v>0</v>
      </c>
      <c r="P13" s="90">
        <f t="shared" si="4"/>
        <v>1</v>
      </c>
      <c r="Q13" s="90"/>
      <c r="R13" s="90">
        <v>23</v>
      </c>
      <c r="S13" s="90">
        <v>5</v>
      </c>
      <c r="T13" s="90">
        <f t="shared" si="5"/>
        <v>18</v>
      </c>
      <c r="U13" s="90"/>
      <c r="V13" s="90">
        <v>24</v>
      </c>
      <c r="W13" s="90">
        <v>8</v>
      </c>
      <c r="X13" s="90">
        <f t="shared" si="6"/>
        <v>16</v>
      </c>
      <c r="Y13" s="90"/>
      <c r="Z13" s="90">
        <v>2</v>
      </c>
      <c r="AA13" s="90">
        <v>1</v>
      </c>
      <c r="AB13" s="90">
        <f t="shared" si="7"/>
        <v>1</v>
      </c>
    </row>
    <row r="14" spans="1:29" x14ac:dyDescent="0.2">
      <c r="A14" s="19" t="s">
        <v>34</v>
      </c>
      <c r="B14" s="89">
        <f t="shared" si="0"/>
        <v>93</v>
      </c>
      <c r="C14" s="89">
        <f t="shared" si="0"/>
        <v>58</v>
      </c>
      <c r="D14" s="89">
        <f t="shared" si="1"/>
        <v>35</v>
      </c>
      <c r="E14" s="90"/>
      <c r="F14" s="90">
        <v>2</v>
      </c>
      <c r="G14" s="90">
        <v>2</v>
      </c>
      <c r="H14" s="90">
        <f t="shared" si="2"/>
        <v>0</v>
      </c>
      <c r="I14" s="90"/>
      <c r="J14" s="90">
        <v>19</v>
      </c>
      <c r="K14" s="90">
        <v>14</v>
      </c>
      <c r="L14" s="90">
        <f t="shared" si="3"/>
        <v>5</v>
      </c>
      <c r="M14" s="90"/>
      <c r="N14" s="90">
        <v>5</v>
      </c>
      <c r="O14" s="90">
        <v>0</v>
      </c>
      <c r="P14" s="90">
        <f t="shared" si="4"/>
        <v>5</v>
      </c>
      <c r="Q14" s="90"/>
      <c r="R14" s="90">
        <v>18</v>
      </c>
      <c r="S14" s="90">
        <v>17</v>
      </c>
      <c r="T14" s="90">
        <f t="shared" si="5"/>
        <v>1</v>
      </c>
      <c r="U14" s="90"/>
      <c r="V14" s="90">
        <v>43</v>
      </c>
      <c r="W14" s="90">
        <v>19</v>
      </c>
      <c r="X14" s="90">
        <f t="shared" si="6"/>
        <v>24</v>
      </c>
      <c r="Y14" s="90"/>
      <c r="Z14" s="90">
        <v>6</v>
      </c>
      <c r="AA14" s="90">
        <v>6</v>
      </c>
      <c r="AB14" s="90">
        <f t="shared" si="7"/>
        <v>0</v>
      </c>
    </row>
    <row r="15" spans="1:29" x14ac:dyDescent="0.2">
      <c r="A15" s="19" t="s">
        <v>35</v>
      </c>
      <c r="B15" s="89">
        <f t="shared" si="0"/>
        <v>42</v>
      </c>
      <c r="C15" s="89">
        <f t="shared" si="0"/>
        <v>28</v>
      </c>
      <c r="D15" s="89">
        <f t="shared" si="1"/>
        <v>14</v>
      </c>
      <c r="E15" s="91"/>
      <c r="F15" s="91">
        <v>6</v>
      </c>
      <c r="G15" s="91">
        <v>4</v>
      </c>
      <c r="H15" s="90">
        <f t="shared" si="2"/>
        <v>2</v>
      </c>
      <c r="I15" s="91"/>
      <c r="J15" s="90">
        <v>2</v>
      </c>
      <c r="K15" s="90">
        <v>2</v>
      </c>
      <c r="L15" s="90">
        <f t="shared" si="3"/>
        <v>0</v>
      </c>
      <c r="M15" s="90"/>
      <c r="N15" s="90">
        <v>-9</v>
      </c>
      <c r="O15" s="90">
        <v>-6</v>
      </c>
      <c r="P15" s="90">
        <f t="shared" si="4"/>
        <v>-3</v>
      </c>
      <c r="Q15" s="90"/>
      <c r="R15" s="90">
        <v>6</v>
      </c>
      <c r="S15" s="90">
        <v>4</v>
      </c>
      <c r="T15" s="90">
        <f t="shared" si="5"/>
        <v>2</v>
      </c>
      <c r="U15" s="90"/>
      <c r="V15" s="90">
        <v>38</v>
      </c>
      <c r="W15" s="90">
        <v>24</v>
      </c>
      <c r="X15" s="90">
        <f t="shared" si="6"/>
        <v>14</v>
      </c>
      <c r="Y15" s="90"/>
      <c r="Z15" s="90">
        <v>-1</v>
      </c>
      <c r="AA15" s="90">
        <v>0</v>
      </c>
      <c r="AB15" s="90">
        <f t="shared" si="7"/>
        <v>-1</v>
      </c>
    </row>
    <row r="16" spans="1:29" x14ac:dyDescent="0.2">
      <c r="A16" s="19" t="s">
        <v>36</v>
      </c>
      <c r="B16" s="89">
        <f t="shared" si="0"/>
        <v>95</v>
      </c>
      <c r="C16" s="89">
        <f t="shared" si="0"/>
        <v>56</v>
      </c>
      <c r="D16" s="89">
        <f t="shared" si="1"/>
        <v>39</v>
      </c>
      <c r="E16" s="91"/>
      <c r="F16" s="91">
        <v>3</v>
      </c>
      <c r="G16" s="91">
        <v>10</v>
      </c>
      <c r="H16" s="90">
        <f t="shared" si="2"/>
        <v>-7</v>
      </c>
      <c r="I16" s="91"/>
      <c r="J16" s="91">
        <v>-4</v>
      </c>
      <c r="K16" s="91">
        <v>0</v>
      </c>
      <c r="L16" s="90">
        <f t="shared" si="3"/>
        <v>-4</v>
      </c>
      <c r="M16" s="91"/>
      <c r="N16" s="91">
        <v>4</v>
      </c>
      <c r="O16" s="91">
        <v>1</v>
      </c>
      <c r="P16" s="90">
        <f t="shared" si="4"/>
        <v>3</v>
      </c>
      <c r="Q16" s="91"/>
      <c r="R16" s="91">
        <v>25</v>
      </c>
      <c r="S16" s="91">
        <v>12</v>
      </c>
      <c r="T16" s="90">
        <f t="shared" si="5"/>
        <v>13</v>
      </c>
      <c r="U16" s="91"/>
      <c r="V16" s="91">
        <v>59</v>
      </c>
      <c r="W16" s="91">
        <v>27</v>
      </c>
      <c r="X16" s="90">
        <f t="shared" si="6"/>
        <v>32</v>
      </c>
      <c r="Y16" s="91"/>
      <c r="Z16" s="91">
        <v>8</v>
      </c>
      <c r="AA16" s="91">
        <v>6</v>
      </c>
      <c r="AB16" s="90">
        <f t="shared" si="7"/>
        <v>2</v>
      </c>
    </row>
    <row r="17" spans="1:28" x14ac:dyDescent="0.2">
      <c r="A17" s="19" t="s">
        <v>53</v>
      </c>
      <c r="B17" s="89">
        <f t="shared" si="0"/>
        <v>35</v>
      </c>
      <c r="C17" s="89">
        <f t="shared" si="0"/>
        <v>16</v>
      </c>
      <c r="D17" s="89">
        <f t="shared" si="1"/>
        <v>19</v>
      </c>
      <c r="E17" s="91"/>
      <c r="F17" s="91">
        <v>3</v>
      </c>
      <c r="G17" s="91">
        <v>1</v>
      </c>
      <c r="H17" s="90">
        <f t="shared" si="2"/>
        <v>2</v>
      </c>
      <c r="I17" s="91"/>
      <c r="J17" s="91">
        <v>0</v>
      </c>
      <c r="K17" s="91">
        <v>-2</v>
      </c>
      <c r="L17" s="90">
        <f t="shared" si="3"/>
        <v>2</v>
      </c>
      <c r="M17" s="91"/>
      <c r="N17" s="91">
        <v>6</v>
      </c>
      <c r="O17" s="91">
        <v>2</v>
      </c>
      <c r="P17" s="90">
        <f t="shared" si="4"/>
        <v>4</v>
      </c>
      <c r="Q17" s="91"/>
      <c r="R17" s="91">
        <v>10</v>
      </c>
      <c r="S17" s="91">
        <v>7</v>
      </c>
      <c r="T17" s="90">
        <f t="shared" si="5"/>
        <v>3</v>
      </c>
      <c r="U17" s="91"/>
      <c r="V17" s="91">
        <v>17</v>
      </c>
      <c r="W17" s="91">
        <v>10</v>
      </c>
      <c r="X17" s="90">
        <f t="shared" si="6"/>
        <v>7</v>
      </c>
      <c r="Y17" s="91"/>
      <c r="Z17" s="91">
        <v>-1</v>
      </c>
      <c r="AA17" s="91">
        <v>-2</v>
      </c>
      <c r="AB17" s="90">
        <f t="shared" si="7"/>
        <v>1</v>
      </c>
    </row>
    <row r="18" spans="1:28" x14ac:dyDescent="0.2">
      <c r="A18" s="19" t="s">
        <v>28</v>
      </c>
      <c r="B18" s="89">
        <f t="shared" si="0"/>
        <v>129</v>
      </c>
      <c r="C18" s="89">
        <f t="shared" si="0"/>
        <v>82</v>
      </c>
      <c r="D18" s="89">
        <f t="shared" si="1"/>
        <v>47</v>
      </c>
      <c r="E18" s="91"/>
      <c r="F18" s="91">
        <v>18</v>
      </c>
      <c r="G18" s="91">
        <v>10</v>
      </c>
      <c r="H18" s="90">
        <f t="shared" si="2"/>
        <v>8</v>
      </c>
      <c r="I18" s="91"/>
      <c r="J18" s="91">
        <v>3</v>
      </c>
      <c r="K18" s="91">
        <v>6</v>
      </c>
      <c r="L18" s="90">
        <f t="shared" si="3"/>
        <v>-3</v>
      </c>
      <c r="M18" s="91"/>
      <c r="N18" s="91">
        <v>5</v>
      </c>
      <c r="O18" s="91">
        <v>7</v>
      </c>
      <c r="P18" s="90">
        <f t="shared" si="4"/>
        <v>-2</v>
      </c>
      <c r="Q18" s="91"/>
      <c r="R18" s="91">
        <v>35</v>
      </c>
      <c r="S18" s="91">
        <v>15</v>
      </c>
      <c r="T18" s="90">
        <f t="shared" si="5"/>
        <v>20</v>
      </c>
      <c r="U18" s="91"/>
      <c r="V18" s="91">
        <v>55</v>
      </c>
      <c r="W18" s="91">
        <v>35</v>
      </c>
      <c r="X18" s="90">
        <f t="shared" si="6"/>
        <v>20</v>
      </c>
      <c r="Y18" s="91"/>
      <c r="Z18" s="91">
        <v>13</v>
      </c>
      <c r="AA18" s="91">
        <v>9</v>
      </c>
      <c r="AB18" s="90">
        <f t="shared" si="7"/>
        <v>4</v>
      </c>
    </row>
    <row r="19" spans="1:28" x14ac:dyDescent="0.2">
      <c r="A19" s="19" t="s">
        <v>37</v>
      </c>
      <c r="B19" s="89">
        <f t="shared" si="0"/>
        <v>88</v>
      </c>
      <c r="C19" s="89">
        <f t="shared" si="0"/>
        <v>46</v>
      </c>
      <c r="D19" s="89">
        <f t="shared" si="1"/>
        <v>42</v>
      </c>
      <c r="E19" s="90"/>
      <c r="F19" s="90">
        <v>-3</v>
      </c>
      <c r="G19" s="90">
        <v>-10</v>
      </c>
      <c r="H19" s="90">
        <f t="shared" si="2"/>
        <v>7</v>
      </c>
      <c r="I19" s="90"/>
      <c r="J19" s="90">
        <v>2</v>
      </c>
      <c r="K19" s="90">
        <v>4</v>
      </c>
      <c r="L19" s="90">
        <f t="shared" si="3"/>
        <v>-2</v>
      </c>
      <c r="M19" s="90"/>
      <c r="N19" s="90">
        <v>9</v>
      </c>
      <c r="O19" s="90">
        <v>4</v>
      </c>
      <c r="P19" s="90">
        <f t="shared" si="4"/>
        <v>5</v>
      </c>
      <c r="Q19" s="90"/>
      <c r="R19" s="90">
        <v>32</v>
      </c>
      <c r="S19" s="90">
        <v>19</v>
      </c>
      <c r="T19" s="90">
        <f t="shared" si="5"/>
        <v>13</v>
      </c>
      <c r="U19" s="90"/>
      <c r="V19" s="90">
        <v>44</v>
      </c>
      <c r="W19" s="90">
        <v>26</v>
      </c>
      <c r="X19" s="90">
        <f t="shared" si="6"/>
        <v>18</v>
      </c>
      <c r="Y19" s="90"/>
      <c r="Z19" s="90">
        <v>4</v>
      </c>
      <c r="AA19" s="90">
        <v>3</v>
      </c>
      <c r="AB19" s="90">
        <f t="shared" si="7"/>
        <v>1</v>
      </c>
    </row>
    <row r="20" spans="1:28" x14ac:dyDescent="0.2">
      <c r="A20" s="19" t="s">
        <v>38</v>
      </c>
      <c r="B20" s="89">
        <f t="shared" si="0"/>
        <v>94</v>
      </c>
      <c r="C20" s="89">
        <f t="shared" si="0"/>
        <v>52</v>
      </c>
      <c r="D20" s="89">
        <f t="shared" si="1"/>
        <v>42</v>
      </c>
      <c r="E20" s="91"/>
      <c r="F20" s="91">
        <v>11</v>
      </c>
      <c r="G20" s="91">
        <v>1</v>
      </c>
      <c r="H20" s="90">
        <f t="shared" si="2"/>
        <v>10</v>
      </c>
      <c r="I20" s="91"/>
      <c r="J20" s="91">
        <v>3</v>
      </c>
      <c r="K20" s="91">
        <v>5</v>
      </c>
      <c r="L20" s="90">
        <f t="shared" si="3"/>
        <v>-2</v>
      </c>
      <c r="M20" s="91"/>
      <c r="N20" s="91">
        <v>5</v>
      </c>
      <c r="O20" s="91">
        <v>7</v>
      </c>
      <c r="P20" s="90">
        <f t="shared" si="4"/>
        <v>-2</v>
      </c>
      <c r="Q20" s="91"/>
      <c r="R20" s="91">
        <v>27</v>
      </c>
      <c r="S20" s="91">
        <v>15</v>
      </c>
      <c r="T20" s="90">
        <f t="shared" si="5"/>
        <v>12</v>
      </c>
      <c r="U20" s="91"/>
      <c r="V20" s="91">
        <v>40</v>
      </c>
      <c r="W20" s="91">
        <v>21</v>
      </c>
      <c r="X20" s="90">
        <f t="shared" si="6"/>
        <v>19</v>
      </c>
      <c r="Y20" s="91"/>
      <c r="Z20" s="91">
        <v>8</v>
      </c>
      <c r="AA20" s="91">
        <v>3</v>
      </c>
      <c r="AB20" s="90">
        <f t="shared" si="7"/>
        <v>5</v>
      </c>
    </row>
    <row r="21" spans="1:28" x14ac:dyDescent="0.2">
      <c r="A21" s="19" t="s">
        <v>39</v>
      </c>
      <c r="B21" s="89">
        <f t="shared" si="0"/>
        <v>-34</v>
      </c>
      <c r="C21" s="89">
        <f t="shared" si="0"/>
        <v>-5</v>
      </c>
      <c r="D21" s="89">
        <f t="shared" si="1"/>
        <v>-29</v>
      </c>
      <c r="E21" s="91"/>
      <c r="F21" s="91">
        <v>-3</v>
      </c>
      <c r="G21" s="91">
        <v>0</v>
      </c>
      <c r="H21" s="90">
        <f t="shared" si="2"/>
        <v>-3</v>
      </c>
      <c r="I21" s="91"/>
      <c r="J21" s="91">
        <v>-2</v>
      </c>
      <c r="K21" s="91">
        <v>0</v>
      </c>
      <c r="L21" s="90">
        <f t="shared" si="3"/>
        <v>-2</v>
      </c>
      <c r="M21" s="91"/>
      <c r="N21" s="91">
        <v>-2</v>
      </c>
      <c r="O21" s="91">
        <v>-1</v>
      </c>
      <c r="P21" s="90">
        <f t="shared" si="4"/>
        <v>-1</v>
      </c>
      <c r="Q21" s="91"/>
      <c r="R21" s="91">
        <v>9</v>
      </c>
      <c r="S21" s="91">
        <v>6</v>
      </c>
      <c r="T21" s="90">
        <f t="shared" si="5"/>
        <v>3</v>
      </c>
      <c r="U21" s="91"/>
      <c r="V21" s="91">
        <v>-22</v>
      </c>
      <c r="W21" s="91">
        <v>-6</v>
      </c>
      <c r="X21" s="90">
        <f t="shared" si="6"/>
        <v>-16</v>
      </c>
      <c r="Y21" s="91"/>
      <c r="Z21" s="91">
        <v>-14</v>
      </c>
      <c r="AA21" s="91">
        <v>-4</v>
      </c>
      <c r="AB21" s="90">
        <f t="shared" si="7"/>
        <v>-10</v>
      </c>
    </row>
    <row r="22" spans="1:28" x14ac:dyDescent="0.2">
      <c r="A22" s="18" t="s">
        <v>20</v>
      </c>
      <c r="B22" s="89">
        <f t="shared" si="0"/>
        <v>93</v>
      </c>
      <c r="C22" s="89">
        <f t="shared" si="0"/>
        <v>62</v>
      </c>
      <c r="D22" s="89">
        <f t="shared" si="1"/>
        <v>31</v>
      </c>
      <c r="F22" s="90">
        <v>11</v>
      </c>
      <c r="G22" s="90">
        <v>10</v>
      </c>
      <c r="H22" s="90">
        <f t="shared" si="2"/>
        <v>1</v>
      </c>
      <c r="J22" s="90">
        <v>-1</v>
      </c>
      <c r="K22" s="90">
        <v>5</v>
      </c>
      <c r="L22" s="90">
        <f t="shared" si="3"/>
        <v>-6</v>
      </c>
      <c r="N22" s="90">
        <v>14</v>
      </c>
      <c r="O22" s="90">
        <v>9</v>
      </c>
      <c r="P22" s="90">
        <f t="shared" si="4"/>
        <v>5</v>
      </c>
      <c r="R22" s="90">
        <v>33</v>
      </c>
      <c r="S22" s="90">
        <v>19</v>
      </c>
      <c r="T22" s="90">
        <f t="shared" si="5"/>
        <v>14</v>
      </c>
      <c r="V22" s="90">
        <v>20</v>
      </c>
      <c r="W22" s="90">
        <v>10</v>
      </c>
      <c r="X22" s="90">
        <f t="shared" si="6"/>
        <v>10</v>
      </c>
      <c r="Z22" s="90">
        <v>16</v>
      </c>
      <c r="AA22" s="90">
        <v>9</v>
      </c>
      <c r="AB22" s="90">
        <f t="shared" si="7"/>
        <v>7</v>
      </c>
    </row>
    <row r="23" spans="1:28" x14ac:dyDescent="0.2">
      <c r="A23" s="19" t="s">
        <v>40</v>
      </c>
      <c r="B23" s="89">
        <f t="shared" si="0"/>
        <v>29</v>
      </c>
      <c r="C23" s="89">
        <f t="shared" si="0"/>
        <v>17</v>
      </c>
      <c r="D23" s="89">
        <f t="shared" si="1"/>
        <v>12</v>
      </c>
      <c r="F23" s="89">
        <v>1</v>
      </c>
      <c r="G23" s="89">
        <v>-1</v>
      </c>
      <c r="H23" s="90">
        <f t="shared" si="2"/>
        <v>2</v>
      </c>
      <c r="J23" s="89">
        <v>7</v>
      </c>
      <c r="K23" s="89">
        <v>2</v>
      </c>
      <c r="L23" s="90">
        <f t="shared" si="3"/>
        <v>5</v>
      </c>
      <c r="N23" s="89">
        <v>4</v>
      </c>
      <c r="O23" s="89">
        <v>4</v>
      </c>
      <c r="P23" s="90">
        <f t="shared" si="4"/>
        <v>0</v>
      </c>
      <c r="R23" s="89">
        <v>6</v>
      </c>
      <c r="S23" s="89">
        <v>3</v>
      </c>
      <c r="T23" s="90">
        <f t="shared" si="5"/>
        <v>3</v>
      </c>
      <c r="V23" s="89">
        <v>10</v>
      </c>
      <c r="W23" s="89">
        <v>9</v>
      </c>
      <c r="X23" s="90">
        <f t="shared" si="6"/>
        <v>1</v>
      </c>
      <c r="Z23" s="89">
        <v>1</v>
      </c>
      <c r="AA23" s="89">
        <v>0</v>
      </c>
      <c r="AB23" s="90">
        <f t="shared" si="7"/>
        <v>1</v>
      </c>
    </row>
    <row r="24" spans="1:28" x14ac:dyDescent="0.2">
      <c r="A24" s="19" t="s">
        <v>21</v>
      </c>
      <c r="B24" s="89">
        <f t="shared" si="0"/>
        <v>111</v>
      </c>
      <c r="C24" s="89">
        <f t="shared" si="0"/>
        <v>43</v>
      </c>
      <c r="D24" s="89">
        <f t="shared" si="1"/>
        <v>68</v>
      </c>
      <c r="F24" s="89">
        <v>2</v>
      </c>
      <c r="G24" s="89">
        <v>-1</v>
      </c>
      <c r="H24" s="90">
        <f t="shared" si="2"/>
        <v>3</v>
      </c>
      <c r="J24" s="89">
        <v>5</v>
      </c>
      <c r="K24" s="89">
        <v>1</v>
      </c>
      <c r="L24" s="90">
        <f t="shared" si="3"/>
        <v>4</v>
      </c>
      <c r="N24" s="89">
        <v>7</v>
      </c>
      <c r="O24" s="89">
        <v>4</v>
      </c>
      <c r="P24" s="90">
        <f t="shared" si="4"/>
        <v>3</v>
      </c>
      <c r="R24" s="89">
        <v>48</v>
      </c>
      <c r="S24" s="89">
        <v>19</v>
      </c>
      <c r="T24" s="90">
        <f t="shared" si="5"/>
        <v>29</v>
      </c>
      <c r="V24" s="89">
        <v>43</v>
      </c>
      <c r="W24" s="89">
        <v>17</v>
      </c>
      <c r="X24" s="90">
        <f t="shared" si="6"/>
        <v>26</v>
      </c>
      <c r="Z24" s="89">
        <v>6</v>
      </c>
      <c r="AA24" s="89">
        <v>3</v>
      </c>
      <c r="AB24" s="90">
        <f t="shared" si="7"/>
        <v>3</v>
      </c>
    </row>
    <row r="25" spans="1:28" x14ac:dyDescent="0.2">
      <c r="A25" s="19" t="s">
        <v>87</v>
      </c>
      <c r="B25" s="89">
        <f t="shared" si="0"/>
        <v>7</v>
      </c>
      <c r="C25" s="89">
        <f t="shared" si="0"/>
        <v>-7</v>
      </c>
      <c r="D25" s="89">
        <f t="shared" si="1"/>
        <v>14</v>
      </c>
      <c r="F25" s="89">
        <v>-2</v>
      </c>
      <c r="G25" s="89">
        <v>-4</v>
      </c>
      <c r="H25" s="90">
        <f t="shared" si="2"/>
        <v>2</v>
      </c>
      <c r="J25" s="89">
        <v>-5</v>
      </c>
      <c r="K25" s="89">
        <v>-4</v>
      </c>
      <c r="L25" s="90">
        <f t="shared" si="3"/>
        <v>-1</v>
      </c>
      <c r="N25" s="89">
        <v>3</v>
      </c>
      <c r="O25" s="89">
        <v>1</v>
      </c>
      <c r="P25" s="90">
        <f t="shared" si="4"/>
        <v>2</v>
      </c>
      <c r="R25" s="89">
        <v>2</v>
      </c>
      <c r="S25" s="89">
        <v>-1</v>
      </c>
      <c r="T25" s="90">
        <f t="shared" si="5"/>
        <v>3</v>
      </c>
      <c r="V25" s="89">
        <v>8</v>
      </c>
      <c r="W25" s="89">
        <v>3</v>
      </c>
      <c r="X25" s="90">
        <f t="shared" si="6"/>
        <v>5</v>
      </c>
      <c r="Z25" s="89">
        <v>1</v>
      </c>
      <c r="AA25" s="89">
        <v>-2</v>
      </c>
      <c r="AB25" s="90">
        <f t="shared" si="7"/>
        <v>3</v>
      </c>
    </row>
    <row r="26" spans="1:28" x14ac:dyDescent="0.2">
      <c r="A26" s="19" t="s">
        <v>29</v>
      </c>
      <c r="B26" s="89">
        <f t="shared" si="0"/>
        <v>7</v>
      </c>
      <c r="C26" s="89">
        <f t="shared" si="0"/>
        <v>12</v>
      </c>
      <c r="D26" s="89">
        <f t="shared" si="1"/>
        <v>-5</v>
      </c>
      <c r="F26" s="89">
        <v>-2</v>
      </c>
      <c r="G26" s="89">
        <v>1</v>
      </c>
      <c r="H26" s="90">
        <f t="shared" si="2"/>
        <v>-3</v>
      </c>
      <c r="J26" s="89">
        <v>0</v>
      </c>
      <c r="K26" s="89">
        <v>1</v>
      </c>
      <c r="L26" s="90">
        <f t="shared" si="3"/>
        <v>-1</v>
      </c>
      <c r="N26" s="89">
        <v>3</v>
      </c>
      <c r="O26" s="89">
        <v>0</v>
      </c>
      <c r="P26" s="90">
        <f t="shared" si="4"/>
        <v>3</v>
      </c>
      <c r="R26" s="89">
        <v>-6</v>
      </c>
      <c r="S26" s="89">
        <v>-2</v>
      </c>
      <c r="T26" s="90">
        <f t="shared" si="5"/>
        <v>-4</v>
      </c>
      <c r="V26" s="89">
        <v>13</v>
      </c>
      <c r="W26" s="89">
        <v>12</v>
      </c>
      <c r="X26" s="90">
        <f t="shared" si="6"/>
        <v>1</v>
      </c>
      <c r="Z26" s="89">
        <v>-1</v>
      </c>
      <c r="AA26" s="89">
        <v>0</v>
      </c>
      <c r="AB26" s="90">
        <f t="shared" si="7"/>
        <v>-1</v>
      </c>
    </row>
    <row r="27" spans="1:28" x14ac:dyDescent="0.2">
      <c r="A27" s="19" t="s">
        <v>41</v>
      </c>
      <c r="B27" s="89">
        <f t="shared" si="0"/>
        <v>83</v>
      </c>
      <c r="C27" s="89">
        <f t="shared" si="0"/>
        <v>48</v>
      </c>
      <c r="D27" s="89">
        <f t="shared" si="1"/>
        <v>35</v>
      </c>
      <c r="F27" s="89">
        <v>13</v>
      </c>
      <c r="G27" s="89">
        <v>7</v>
      </c>
      <c r="H27" s="90">
        <f t="shared" si="2"/>
        <v>6</v>
      </c>
      <c r="J27" s="89">
        <v>-12</v>
      </c>
      <c r="K27" s="89">
        <v>-1</v>
      </c>
      <c r="L27" s="90">
        <f t="shared" si="3"/>
        <v>-11</v>
      </c>
      <c r="N27" s="89">
        <v>-2</v>
      </c>
      <c r="O27" s="89">
        <v>0</v>
      </c>
      <c r="P27" s="90">
        <f t="shared" si="4"/>
        <v>-2</v>
      </c>
      <c r="R27" s="89">
        <v>58</v>
      </c>
      <c r="S27" s="89">
        <v>23</v>
      </c>
      <c r="T27" s="90">
        <f t="shared" si="5"/>
        <v>35</v>
      </c>
      <c r="V27" s="89">
        <v>21</v>
      </c>
      <c r="W27" s="89">
        <v>17</v>
      </c>
      <c r="X27" s="90">
        <f t="shared" si="6"/>
        <v>4</v>
      </c>
      <c r="Z27" s="89">
        <v>5</v>
      </c>
      <c r="AA27" s="89">
        <v>2</v>
      </c>
      <c r="AB27" s="90">
        <f t="shared" si="7"/>
        <v>3</v>
      </c>
    </row>
    <row r="28" spans="1:28" x14ac:dyDescent="0.2">
      <c r="A28" s="19" t="s">
        <v>42</v>
      </c>
      <c r="B28" s="89">
        <f t="shared" si="0"/>
        <v>86</v>
      </c>
      <c r="C28" s="89">
        <f t="shared" si="0"/>
        <v>51</v>
      </c>
      <c r="D28" s="89">
        <f t="shared" si="1"/>
        <v>35</v>
      </c>
      <c r="F28" s="89">
        <v>7</v>
      </c>
      <c r="G28" s="89">
        <v>11</v>
      </c>
      <c r="H28" s="90">
        <f t="shared" si="2"/>
        <v>-4</v>
      </c>
      <c r="J28" s="89">
        <v>29</v>
      </c>
      <c r="K28" s="89">
        <v>11</v>
      </c>
      <c r="L28" s="90">
        <f t="shared" si="3"/>
        <v>18</v>
      </c>
      <c r="N28" s="89">
        <v>2</v>
      </c>
      <c r="O28" s="89">
        <v>5</v>
      </c>
      <c r="P28" s="90">
        <f t="shared" si="4"/>
        <v>-3</v>
      </c>
      <c r="R28" s="89">
        <v>29</v>
      </c>
      <c r="S28" s="89">
        <v>13</v>
      </c>
      <c r="T28" s="90">
        <f t="shared" si="5"/>
        <v>16</v>
      </c>
      <c r="V28" s="89">
        <v>26</v>
      </c>
      <c r="W28" s="89">
        <v>13</v>
      </c>
      <c r="X28" s="90">
        <f t="shared" si="6"/>
        <v>13</v>
      </c>
      <c r="Z28" s="89">
        <v>-7</v>
      </c>
      <c r="AA28" s="89">
        <v>-2</v>
      </c>
      <c r="AB28" s="90">
        <f t="shared" si="7"/>
        <v>-5</v>
      </c>
    </row>
    <row r="29" spans="1:28" x14ac:dyDescent="0.2">
      <c r="A29" s="19" t="s">
        <v>30</v>
      </c>
      <c r="B29" s="89">
        <f t="shared" si="0"/>
        <v>29</v>
      </c>
      <c r="C29" s="89">
        <f t="shared" si="0"/>
        <v>11</v>
      </c>
      <c r="D29" s="89">
        <f t="shared" si="1"/>
        <v>18</v>
      </c>
      <c r="F29" s="89">
        <v>0</v>
      </c>
      <c r="G29" s="89">
        <v>-2</v>
      </c>
      <c r="H29" s="90">
        <f t="shared" si="2"/>
        <v>2</v>
      </c>
      <c r="J29" s="89">
        <v>2</v>
      </c>
      <c r="K29" s="89">
        <v>2</v>
      </c>
      <c r="L29" s="90">
        <f t="shared" si="3"/>
        <v>0</v>
      </c>
      <c r="N29" s="89">
        <v>-1</v>
      </c>
      <c r="O29" s="89">
        <v>-1</v>
      </c>
      <c r="P29" s="90">
        <f t="shared" si="4"/>
        <v>0</v>
      </c>
      <c r="R29" s="89">
        <v>7</v>
      </c>
      <c r="S29" s="89">
        <v>2</v>
      </c>
      <c r="T29" s="90">
        <f t="shared" si="5"/>
        <v>5</v>
      </c>
      <c r="V29" s="89">
        <v>19</v>
      </c>
      <c r="W29" s="89">
        <v>10</v>
      </c>
      <c r="X29" s="90">
        <f t="shared" si="6"/>
        <v>9</v>
      </c>
      <c r="Z29" s="89">
        <v>2</v>
      </c>
      <c r="AA29" s="89">
        <v>0</v>
      </c>
      <c r="AB29" s="90">
        <f t="shared" si="7"/>
        <v>2</v>
      </c>
    </row>
    <row r="30" spans="1:28" x14ac:dyDescent="0.2">
      <c r="A30" s="19" t="s">
        <v>31</v>
      </c>
      <c r="B30" s="89">
        <f t="shared" si="0"/>
        <v>15</v>
      </c>
      <c r="C30" s="89">
        <f t="shared" si="0"/>
        <v>1</v>
      </c>
      <c r="D30" s="89">
        <f t="shared" si="1"/>
        <v>14</v>
      </c>
      <c r="F30" s="89">
        <v>11</v>
      </c>
      <c r="G30" s="89">
        <v>9</v>
      </c>
      <c r="H30" s="90">
        <f t="shared" si="2"/>
        <v>2</v>
      </c>
      <c r="J30" s="89">
        <v>-16</v>
      </c>
      <c r="K30" s="89">
        <v>-14</v>
      </c>
      <c r="L30" s="90">
        <f t="shared" si="3"/>
        <v>-2</v>
      </c>
      <c r="N30" s="89">
        <v>-4</v>
      </c>
      <c r="O30" s="89">
        <v>-3</v>
      </c>
      <c r="P30" s="90">
        <f t="shared" si="4"/>
        <v>-1</v>
      </c>
      <c r="R30" s="89">
        <v>1</v>
      </c>
      <c r="S30" s="89">
        <v>2</v>
      </c>
      <c r="T30" s="90">
        <f t="shared" si="5"/>
        <v>-1</v>
      </c>
      <c r="V30" s="89">
        <v>26</v>
      </c>
      <c r="W30" s="89">
        <v>10</v>
      </c>
      <c r="X30" s="90">
        <f t="shared" si="6"/>
        <v>16</v>
      </c>
      <c r="Z30" s="89">
        <v>-3</v>
      </c>
      <c r="AA30" s="89">
        <v>-3</v>
      </c>
      <c r="AB30" s="90">
        <f t="shared" si="7"/>
        <v>0</v>
      </c>
    </row>
    <row r="31" spans="1:28" x14ac:dyDescent="0.2">
      <c r="A31" s="19" t="s">
        <v>32</v>
      </c>
      <c r="B31" s="89">
        <f t="shared" si="0"/>
        <v>143</v>
      </c>
      <c r="C31" s="89">
        <f t="shared" si="0"/>
        <v>114</v>
      </c>
      <c r="D31" s="89">
        <f t="shared" si="1"/>
        <v>29</v>
      </c>
      <c r="F31" s="89">
        <v>1</v>
      </c>
      <c r="G31" s="89">
        <v>1</v>
      </c>
      <c r="H31" s="90">
        <f t="shared" si="2"/>
        <v>0</v>
      </c>
      <c r="J31" s="89">
        <v>6</v>
      </c>
      <c r="K31" s="89">
        <v>14</v>
      </c>
      <c r="L31" s="90">
        <f t="shared" si="3"/>
        <v>-8</v>
      </c>
      <c r="N31" s="89">
        <v>3</v>
      </c>
      <c r="O31" s="89">
        <v>9</v>
      </c>
      <c r="P31" s="90">
        <f t="shared" si="4"/>
        <v>-6</v>
      </c>
      <c r="R31" s="89">
        <v>37</v>
      </c>
      <c r="S31" s="89">
        <v>26</v>
      </c>
      <c r="T31" s="90">
        <f t="shared" si="5"/>
        <v>11</v>
      </c>
      <c r="V31" s="89">
        <v>97</v>
      </c>
      <c r="W31" s="89">
        <v>64</v>
      </c>
      <c r="X31" s="90">
        <f t="shared" si="6"/>
        <v>33</v>
      </c>
      <c r="Z31" s="89">
        <v>-1</v>
      </c>
      <c r="AA31" s="89">
        <v>0</v>
      </c>
      <c r="AB31" s="90">
        <f t="shared" si="7"/>
        <v>-1</v>
      </c>
    </row>
    <row r="32" spans="1:28" x14ac:dyDescent="0.2">
      <c r="A32" s="19" t="s">
        <v>54</v>
      </c>
      <c r="B32" s="89">
        <f t="shared" si="0"/>
        <v>71</v>
      </c>
      <c r="C32" s="89">
        <f t="shared" si="0"/>
        <v>42</v>
      </c>
      <c r="D32" s="89">
        <f t="shared" si="1"/>
        <v>29</v>
      </c>
      <c r="F32" s="89">
        <v>-2</v>
      </c>
      <c r="G32" s="89">
        <v>-1</v>
      </c>
      <c r="H32" s="90">
        <f t="shared" si="2"/>
        <v>-1</v>
      </c>
      <c r="J32" s="89">
        <v>-10</v>
      </c>
      <c r="K32" s="89">
        <v>4</v>
      </c>
      <c r="L32" s="90">
        <f t="shared" si="3"/>
        <v>-14</v>
      </c>
      <c r="N32" s="89">
        <v>2</v>
      </c>
      <c r="O32" s="89">
        <v>-1</v>
      </c>
      <c r="P32" s="90">
        <f t="shared" si="4"/>
        <v>3</v>
      </c>
      <c r="R32" s="89">
        <v>30</v>
      </c>
      <c r="S32" s="89">
        <v>14</v>
      </c>
      <c r="T32" s="90">
        <f t="shared" si="5"/>
        <v>16</v>
      </c>
      <c r="V32" s="89">
        <v>50</v>
      </c>
      <c r="W32" s="89">
        <v>26</v>
      </c>
      <c r="X32" s="90">
        <f t="shared" si="6"/>
        <v>24</v>
      </c>
      <c r="Z32" s="89">
        <v>1</v>
      </c>
      <c r="AA32" s="89">
        <v>0</v>
      </c>
      <c r="AB32" s="90">
        <f t="shared" si="7"/>
        <v>1</v>
      </c>
    </row>
    <row r="33" spans="1:28" x14ac:dyDescent="0.2">
      <c r="A33" s="19" t="s">
        <v>43</v>
      </c>
      <c r="B33" s="89">
        <f t="shared" si="0"/>
        <v>50</v>
      </c>
      <c r="C33" s="89">
        <f t="shared" si="0"/>
        <v>23</v>
      </c>
      <c r="D33" s="89">
        <f t="shared" si="1"/>
        <v>27</v>
      </c>
      <c r="F33" s="89">
        <v>1</v>
      </c>
      <c r="G33" s="89">
        <v>-1</v>
      </c>
      <c r="H33" s="90">
        <f t="shared" si="2"/>
        <v>2</v>
      </c>
      <c r="J33" s="89">
        <v>1</v>
      </c>
      <c r="K33" s="89">
        <v>-1</v>
      </c>
      <c r="L33" s="90">
        <f t="shared" si="3"/>
        <v>2</v>
      </c>
      <c r="N33" s="89">
        <v>12</v>
      </c>
      <c r="O33" s="89">
        <v>4</v>
      </c>
      <c r="P33" s="90">
        <f t="shared" si="4"/>
        <v>8</v>
      </c>
      <c r="R33" s="89">
        <v>19</v>
      </c>
      <c r="S33" s="89">
        <v>10</v>
      </c>
      <c r="T33" s="90">
        <f t="shared" si="5"/>
        <v>9</v>
      </c>
      <c r="V33" s="89">
        <v>15</v>
      </c>
      <c r="W33" s="89">
        <v>9</v>
      </c>
      <c r="X33" s="90">
        <f t="shared" si="6"/>
        <v>6</v>
      </c>
      <c r="Z33" s="89">
        <v>2</v>
      </c>
      <c r="AA33" s="89">
        <v>2</v>
      </c>
      <c r="AB33" s="90">
        <f t="shared" si="7"/>
        <v>0</v>
      </c>
    </row>
    <row r="34" spans="1:28" x14ac:dyDescent="0.2">
      <c r="A34" s="19" t="s">
        <v>44</v>
      </c>
      <c r="B34" s="89">
        <f t="shared" si="0"/>
        <v>0</v>
      </c>
      <c r="C34" s="89">
        <f t="shared" si="0"/>
        <v>-5</v>
      </c>
      <c r="D34" s="89">
        <f t="shared" si="1"/>
        <v>5</v>
      </c>
      <c r="F34" s="89">
        <v>-7</v>
      </c>
      <c r="G34" s="89">
        <v>-3</v>
      </c>
      <c r="H34" s="90">
        <f t="shared" si="2"/>
        <v>-4</v>
      </c>
      <c r="J34" s="89">
        <v>1</v>
      </c>
      <c r="K34" s="89">
        <v>-3</v>
      </c>
      <c r="L34" s="90">
        <f t="shared" si="3"/>
        <v>4</v>
      </c>
      <c r="N34" s="89">
        <v>-1</v>
      </c>
      <c r="O34" s="89">
        <v>-1</v>
      </c>
      <c r="P34" s="90">
        <f t="shared" si="4"/>
        <v>0</v>
      </c>
      <c r="R34" s="89">
        <v>5</v>
      </c>
      <c r="S34" s="89">
        <v>4</v>
      </c>
      <c r="T34" s="90">
        <f t="shared" si="5"/>
        <v>1</v>
      </c>
      <c r="V34" s="89">
        <v>4</v>
      </c>
      <c r="W34" s="89">
        <v>1</v>
      </c>
      <c r="X34" s="90">
        <f t="shared" si="6"/>
        <v>3</v>
      </c>
      <c r="Z34" s="89">
        <v>-2</v>
      </c>
      <c r="AA34" s="89">
        <v>-3</v>
      </c>
      <c r="AB34" s="90">
        <f t="shared" si="7"/>
        <v>1</v>
      </c>
    </row>
    <row r="35" spans="1:28" x14ac:dyDescent="0.2">
      <c r="A35" s="19" t="s">
        <v>45</v>
      </c>
      <c r="B35" s="89">
        <f t="shared" si="0"/>
        <v>105</v>
      </c>
      <c r="C35" s="89">
        <f t="shared" si="0"/>
        <v>57</v>
      </c>
      <c r="D35" s="89">
        <f t="shared" si="1"/>
        <v>48</v>
      </c>
      <c r="F35" s="89">
        <v>-2</v>
      </c>
      <c r="G35" s="89">
        <v>5</v>
      </c>
      <c r="H35" s="90">
        <f t="shared" si="2"/>
        <v>-7</v>
      </c>
      <c r="J35" s="89">
        <v>17</v>
      </c>
      <c r="K35" s="89">
        <v>14</v>
      </c>
      <c r="L35" s="90">
        <f t="shared" si="3"/>
        <v>3</v>
      </c>
      <c r="N35" s="89">
        <v>7</v>
      </c>
      <c r="O35" s="89">
        <v>0</v>
      </c>
      <c r="P35" s="90">
        <f t="shared" si="4"/>
        <v>7</v>
      </c>
      <c r="R35" s="89">
        <v>16</v>
      </c>
      <c r="S35" s="89">
        <v>1</v>
      </c>
      <c r="T35" s="90">
        <f t="shared" si="5"/>
        <v>15</v>
      </c>
      <c r="V35" s="89">
        <v>59</v>
      </c>
      <c r="W35" s="89">
        <v>33</v>
      </c>
      <c r="X35" s="90">
        <f t="shared" si="6"/>
        <v>26</v>
      </c>
      <c r="Z35" s="89">
        <v>8</v>
      </c>
      <c r="AA35" s="89">
        <v>4</v>
      </c>
      <c r="AB35" s="90">
        <f t="shared" si="7"/>
        <v>4</v>
      </c>
    </row>
    <row r="36" spans="1:28" x14ac:dyDescent="0.2">
      <c r="A36" s="19" t="s">
        <v>46</v>
      </c>
      <c r="B36" s="89">
        <f t="shared" si="0"/>
        <v>125</v>
      </c>
      <c r="C36" s="89">
        <f t="shared" si="0"/>
        <v>70</v>
      </c>
      <c r="D36" s="89">
        <f t="shared" si="1"/>
        <v>55</v>
      </c>
      <c r="F36" s="89">
        <v>12</v>
      </c>
      <c r="G36" s="89">
        <v>12</v>
      </c>
      <c r="H36" s="90">
        <f t="shared" si="2"/>
        <v>0</v>
      </c>
      <c r="J36" s="89">
        <v>19</v>
      </c>
      <c r="K36" s="89">
        <v>13</v>
      </c>
      <c r="L36" s="90">
        <f t="shared" si="3"/>
        <v>6</v>
      </c>
      <c r="N36" s="89">
        <v>10</v>
      </c>
      <c r="O36" s="89">
        <v>7</v>
      </c>
      <c r="P36" s="90">
        <f t="shared" si="4"/>
        <v>3</v>
      </c>
      <c r="R36" s="89">
        <v>48</v>
      </c>
      <c r="S36" s="89">
        <v>25</v>
      </c>
      <c r="T36" s="90">
        <f t="shared" si="5"/>
        <v>23</v>
      </c>
      <c r="V36" s="89">
        <v>32</v>
      </c>
      <c r="W36" s="89">
        <v>9</v>
      </c>
      <c r="X36" s="90">
        <f t="shared" si="6"/>
        <v>23</v>
      </c>
      <c r="Z36" s="89">
        <v>4</v>
      </c>
      <c r="AA36" s="89">
        <v>4</v>
      </c>
      <c r="AB36" s="90">
        <f t="shared" si="7"/>
        <v>0</v>
      </c>
    </row>
    <row r="37" spans="1:28" ht="13.5" thickBot="1" x14ac:dyDescent="0.25">
      <c r="A37" s="19" t="s">
        <v>47</v>
      </c>
      <c r="B37" s="89">
        <f t="shared" si="0"/>
        <v>24</v>
      </c>
      <c r="C37" s="89">
        <f t="shared" si="0"/>
        <v>21</v>
      </c>
      <c r="D37" s="89">
        <f t="shared" si="1"/>
        <v>3</v>
      </c>
      <c r="F37" s="89">
        <v>2</v>
      </c>
      <c r="G37" s="89">
        <v>5</v>
      </c>
      <c r="H37" s="90">
        <f t="shared" si="2"/>
        <v>-3</v>
      </c>
      <c r="J37" s="89">
        <v>0</v>
      </c>
      <c r="K37" s="89">
        <v>2</v>
      </c>
      <c r="L37" s="90">
        <f t="shared" si="3"/>
        <v>-2</v>
      </c>
      <c r="N37" s="89">
        <v>1</v>
      </c>
      <c r="O37" s="89">
        <v>-1</v>
      </c>
      <c r="P37" s="90">
        <f t="shared" si="4"/>
        <v>2</v>
      </c>
      <c r="R37" s="89">
        <v>8</v>
      </c>
      <c r="S37" s="89">
        <v>6</v>
      </c>
      <c r="T37" s="90">
        <f t="shared" si="5"/>
        <v>2</v>
      </c>
      <c r="V37" s="89">
        <v>11</v>
      </c>
      <c r="W37" s="89">
        <v>8</v>
      </c>
      <c r="X37" s="90">
        <f t="shared" si="6"/>
        <v>3</v>
      </c>
      <c r="Z37" s="89">
        <v>2</v>
      </c>
      <c r="AA37" s="89">
        <v>1</v>
      </c>
      <c r="AB37" s="90">
        <f t="shared" si="7"/>
        <v>1</v>
      </c>
    </row>
    <row r="38" spans="1:28" ht="15" customHeight="1" x14ac:dyDescent="0.2">
      <c r="A38" s="132" t="s">
        <v>242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7">
    <cfRule type="cellIs" dxfId="59" priority="1" operator="equal">
      <formula>0</formula>
    </cfRule>
  </conditionalFormatting>
  <hyperlinks>
    <hyperlink ref="AC2" location="Contenido!A1" display="Contenido" xr:uid="{00000000-0004-0000-28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 tint="0.59999389629810485"/>
    <pageSetUpPr fitToPage="1"/>
  </sheetPr>
  <dimension ref="A1:AC74"/>
  <sheetViews>
    <sheetView showGridLines="0" zoomScaleNormal="100" zoomScaleSheetLayoutView="100" workbookViewId="0">
      <selection activeCell="AC2" sqref="AC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1.125" style="89" customWidth="1"/>
    <col min="26" max="28" width="5.625" style="89" customWidth="1"/>
    <col min="29" max="29" width="9.5" style="1" customWidth="1"/>
    <col min="30" max="16384" width="11" style="43"/>
  </cols>
  <sheetData>
    <row r="1" spans="1:29" ht="15" customHeight="1" x14ac:dyDescent="0.25">
      <c r="A1" s="180" t="s">
        <v>236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9" ht="15" customHeight="1" x14ac:dyDescent="0.25">
      <c r="A2" s="181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02" t="s">
        <v>124</v>
      </c>
    </row>
    <row r="3" spans="1:29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29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</row>
    <row r="5" spans="1:29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35"/>
    </row>
    <row r="6" spans="1:29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124"/>
      <c r="Z6" s="173" t="s">
        <v>123</v>
      </c>
      <c r="AA6" s="173"/>
      <c r="AB6" s="173"/>
      <c r="AC6" s="35"/>
    </row>
    <row r="7" spans="1:29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126"/>
      <c r="Z7" s="125" t="s">
        <v>0</v>
      </c>
      <c r="AA7" s="125" t="s">
        <v>9</v>
      </c>
      <c r="AB7" s="125" t="s">
        <v>10</v>
      </c>
      <c r="AC7" s="76"/>
    </row>
    <row r="8" spans="1:29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"/>
    </row>
    <row r="9" spans="1:29" s="94" customFormat="1" x14ac:dyDescent="0.2">
      <c r="A9" s="20" t="s">
        <v>0</v>
      </c>
      <c r="B9" s="116">
        <f>IFERROR('31'!B9/'32'!B45*100,"")</f>
        <v>1.6796528257224579</v>
      </c>
      <c r="C9" s="116">
        <f>IFERROR('31'!C9/'32'!C45*100,"")</f>
        <v>1.9273389267057148</v>
      </c>
      <c r="D9" s="116">
        <f>IFERROR('31'!D9/'32'!D45*100,"")</f>
        <v>1.4335155543320093</v>
      </c>
      <c r="E9" s="96"/>
      <c r="F9" s="116">
        <f>IFERROR('31'!F9/'32'!F45*100,"")</f>
        <v>0.46623974834288284</v>
      </c>
      <c r="G9" s="116">
        <f>IFERROR('31'!G9/'32'!G45*100,"")</f>
        <v>0.6936034349884399</v>
      </c>
      <c r="H9" s="116">
        <f>IFERROR('31'!H9/'32'!H45*100,"")</f>
        <v>0.22938410368161488</v>
      </c>
      <c r="I9" s="96"/>
      <c r="J9" s="116">
        <f>IFERROR('31'!J9/'32'!J45*100,"")</f>
        <v>0.44163685152057247</v>
      </c>
      <c r="K9" s="116">
        <f>IFERROR('31'!K9/'32'!K45*100,"")</f>
        <v>0.85171434811094127</v>
      </c>
      <c r="L9" s="116">
        <f>IFERROR('31'!L9/'32'!L45*100,"")</f>
        <v>1.1454753722794959E-2</v>
      </c>
      <c r="M9" s="96"/>
      <c r="N9" s="116">
        <f>IFERROR('31'!N9/'32'!N45*100,"")</f>
        <v>0.50808031341821747</v>
      </c>
      <c r="O9" s="116">
        <f>IFERROR('31'!O9/'32'!O45*100,"")</f>
        <v>0.5937954435288415</v>
      </c>
      <c r="P9" s="116">
        <f>IFERROR('31'!P9/'32'!P45*100,"")</f>
        <v>0.4205838693715982</v>
      </c>
      <c r="Q9" s="96"/>
      <c r="R9" s="116">
        <f>IFERROR('31'!R9/'32'!R45*100,"")</f>
        <v>3.0616599103904418</v>
      </c>
      <c r="S9" s="116">
        <f>IFERROR('31'!S9/'32'!S45*100,"")</f>
        <v>3.1263569257490227</v>
      </c>
      <c r="T9" s="116">
        <f>IFERROR('31'!T9/'32'!T45*100,"")</f>
        <v>2.999161073825503</v>
      </c>
      <c r="U9" s="96"/>
      <c r="V9" s="116">
        <f>IFERROR('31'!V9/'32'!V45*100,"")</f>
        <v>4.9497716894977168</v>
      </c>
      <c r="W9" s="116">
        <f>IFERROR('31'!W9/'32'!W45*100,"")</f>
        <v>5.6072447587147991</v>
      </c>
      <c r="X9" s="116">
        <f>IFERROR('31'!X9/'32'!X45*100,"")</f>
        <v>4.3161166905786708</v>
      </c>
      <c r="Y9" s="96"/>
      <c r="Z9" s="116">
        <f>IFERROR('31'!Z9/'32'!Z45*100,"")</f>
        <v>0.50031710238883798</v>
      </c>
      <c r="AA9" s="116">
        <f>IFERROR('31'!AA9/'32'!AA45*100,"")</f>
        <v>0.64992614475627764</v>
      </c>
      <c r="AB9" s="116">
        <f>IFERROR('31'!AB9/'32'!AB45*100,"")</f>
        <v>0.36383236760544402</v>
      </c>
      <c r="AC9" s="44"/>
    </row>
    <row r="10" spans="1:29" x14ac:dyDescent="0.2">
      <c r="A10" s="21"/>
      <c r="E10" s="90"/>
      <c r="I10" s="90"/>
      <c r="M10" s="90"/>
      <c r="Q10" s="90"/>
      <c r="U10" s="90"/>
      <c r="Y10" s="90"/>
    </row>
    <row r="11" spans="1:29" x14ac:dyDescent="0.2">
      <c r="A11" s="19" t="s">
        <v>27</v>
      </c>
      <c r="B11" s="117">
        <f>IFERROR('31'!B11/'32'!B47*100,"")</f>
        <v>1.3799901429275505</v>
      </c>
      <c r="C11" s="117">
        <f>IFERROR('31'!C11/'32'!C47*100,"")</f>
        <v>1.5672396359959553</v>
      </c>
      <c r="D11" s="117">
        <f>IFERROR('31'!D11/'32'!D47*100,"")</f>
        <v>1.2019230769230771</v>
      </c>
      <c r="E11" s="90"/>
      <c r="F11" s="117">
        <f>IFERROR('31'!F11/'32'!F47*100,"")</f>
        <v>0.19083969465648853</v>
      </c>
      <c r="G11" s="117">
        <f>IFERROR('31'!G11/'32'!G47*100,"")</f>
        <v>-0.36496350364963503</v>
      </c>
      <c r="H11" s="117">
        <f>IFERROR('31'!H11/'32'!H47*100,"")</f>
        <v>0.8</v>
      </c>
      <c r="I11" s="90"/>
      <c r="J11" s="117">
        <f>IFERROR('31'!J11/'32'!J47*100,"")</f>
        <v>0.52631578947368418</v>
      </c>
      <c r="K11" s="117">
        <f>IFERROR('31'!K11/'32'!K47*100,"")</f>
        <v>-0.36496350364963503</v>
      </c>
      <c r="L11" s="117">
        <f>IFERROR('31'!L11/'32'!L47*100,"")</f>
        <v>1.3513513513513513</v>
      </c>
      <c r="M11" s="90"/>
      <c r="N11" s="117">
        <f>IFERROR('31'!N11/'32'!N47*100,"")</f>
        <v>0.667779632721202</v>
      </c>
      <c r="O11" s="117">
        <f>IFERROR('31'!O11/'32'!O47*100,"")</f>
        <v>0.34602076124567477</v>
      </c>
      <c r="P11" s="117">
        <f>IFERROR('31'!P11/'32'!P47*100,"")</f>
        <v>0.967741935483871</v>
      </c>
      <c r="Q11" s="90"/>
      <c r="R11" s="117">
        <f>IFERROR('31'!R11/'32'!R47*100,"")</f>
        <v>2.5641025641025639</v>
      </c>
      <c r="S11" s="117">
        <f>IFERROR('31'!S11/'32'!S47*100,"")</f>
        <v>2.9702970297029703</v>
      </c>
      <c r="T11" s="117">
        <f>IFERROR('31'!T11/'32'!T47*100,"")</f>
        <v>2.1686746987951806</v>
      </c>
      <c r="U11" s="90"/>
      <c r="V11" s="117">
        <f>IFERROR('31'!V11/'32'!V47*100,"")</f>
        <v>2.5547445255474455</v>
      </c>
      <c r="W11" s="117">
        <f>IFERROR('31'!W11/'32'!W47*100,"")</f>
        <v>4.6568627450980395</v>
      </c>
      <c r="X11" s="117">
        <f>IFERROR('31'!X11/'32'!X47*100,"")</f>
        <v>0.48309178743961351</v>
      </c>
      <c r="Y11" s="90"/>
      <c r="Z11" s="117">
        <f>IFERROR('31'!Z11/'32'!Z47*100,"")</f>
        <v>0.82872928176795579</v>
      </c>
      <c r="AA11" s="117">
        <f>IFERROR('31'!AA11/'32'!AA47*100,"")</f>
        <v>0.303951367781155</v>
      </c>
      <c r="AB11" s="117">
        <f>IFERROR('31'!AB11/'32'!AB47*100,"")</f>
        <v>1.2658227848101267</v>
      </c>
    </row>
    <row r="12" spans="1:29" x14ac:dyDescent="0.2">
      <c r="A12" s="19" t="s">
        <v>33</v>
      </c>
      <c r="B12" s="117">
        <f>IFERROR('31'!B12/'32'!B48*100,"")</f>
        <v>2.4350649350649354</v>
      </c>
      <c r="C12" s="117">
        <f>IFERROR('31'!C12/'32'!C48*100,"")</f>
        <v>2.4154589371980677</v>
      </c>
      <c r="D12" s="117">
        <f>IFERROR('31'!D12/'32'!D48*100,"")</f>
        <v>2.4524831391784181</v>
      </c>
      <c r="E12" s="90"/>
      <c r="F12" s="117">
        <f>IFERROR('31'!F12/'32'!F48*100,"")</f>
        <v>-0.51546391752577314</v>
      </c>
      <c r="G12" s="117">
        <f>IFERROR('31'!G12/'32'!G48*100,"")</f>
        <v>-1.5463917525773196</v>
      </c>
      <c r="H12" s="117">
        <f>IFERROR('31'!H12/'32'!H48*100,"")</f>
        <v>0.51546391752577314</v>
      </c>
      <c r="I12" s="90"/>
      <c r="J12" s="117">
        <f>IFERROR('31'!J12/'32'!J48*100,"")</f>
        <v>2.4861878453038675</v>
      </c>
      <c r="K12" s="117">
        <f>IFERROR('31'!K12/'32'!K48*100,"")</f>
        <v>2.3668639053254439</v>
      </c>
      <c r="L12" s="117">
        <f>IFERROR('31'!L12/'32'!L48*100,"")</f>
        <v>2.5906735751295336</v>
      </c>
      <c r="M12" s="90"/>
      <c r="N12" s="117">
        <f>IFERROR('31'!N12/'32'!N48*100,"")</f>
        <v>-1.5772870662460567</v>
      </c>
      <c r="O12" s="117">
        <f>IFERROR('31'!O12/'32'!O48*100,"")</f>
        <v>-1.1976047904191618</v>
      </c>
      <c r="P12" s="117">
        <f>IFERROR('31'!P12/'32'!P48*100,"")</f>
        <v>-2</v>
      </c>
      <c r="Q12" s="90"/>
      <c r="R12" s="117">
        <f>IFERROR('31'!R12/'32'!R48*100,"")</f>
        <v>3.7604456824512535</v>
      </c>
      <c r="S12" s="117">
        <f>IFERROR('31'!S12/'32'!S48*100,"")</f>
        <v>3.5608308605341246</v>
      </c>
      <c r="T12" s="117">
        <f>IFERROR('31'!T12/'32'!T48*100,"")</f>
        <v>3.9370078740157481</v>
      </c>
      <c r="U12" s="90"/>
      <c r="V12" s="117">
        <f>IFERROR('31'!V12/'32'!V48*100,"")</f>
        <v>5.9880239520958085</v>
      </c>
      <c r="W12" s="117">
        <f>IFERROR('31'!W12/'32'!W48*100,"")</f>
        <v>5.9210526315789469</v>
      </c>
      <c r="X12" s="117">
        <f>IFERROR('31'!X12/'32'!X48*100,"")</f>
        <v>6.0439560439560438</v>
      </c>
      <c r="Y12" s="90"/>
      <c r="Z12" s="117">
        <f>IFERROR('31'!Z12/'32'!Z48*100,"")</f>
        <v>0.9569377990430622</v>
      </c>
      <c r="AA12" s="117">
        <f>IFERROR('31'!AA12/'32'!AA48*100,"")</f>
        <v>2.1582733812949639</v>
      </c>
      <c r="AB12" s="117">
        <f>IFERROR('31'!AB12/'32'!AB48*100,"")</f>
        <v>0</v>
      </c>
    </row>
    <row r="13" spans="1:29" x14ac:dyDescent="0.2">
      <c r="A13" s="19" t="s">
        <v>19</v>
      </c>
      <c r="B13" s="117">
        <f>IFERROR('31'!B13/'32'!B49*100,"")</f>
        <v>2.5132914451425807</v>
      </c>
      <c r="C13" s="117">
        <f>IFERROR('31'!C13/'32'!C49*100,"")</f>
        <v>1.7964071856287425</v>
      </c>
      <c r="D13" s="117">
        <f>IFERROR('31'!D13/'32'!D49*100,"")</f>
        <v>2.99837925445705</v>
      </c>
      <c r="E13" s="90"/>
      <c r="F13" s="117">
        <f>IFERROR('31'!F13/'32'!F49*100,"")</f>
        <v>1.3157894736842104</v>
      </c>
      <c r="G13" s="117">
        <f>IFERROR('31'!G13/'32'!G49*100,"")</f>
        <v>2.3809523809523809</v>
      </c>
      <c r="H13" s="117">
        <f>IFERROR('31'!H13/'32'!H49*100,"")</f>
        <v>0</v>
      </c>
      <c r="I13" s="90"/>
      <c r="J13" s="117">
        <f>IFERROR('31'!J13/'32'!J49*100,"")</f>
        <v>1.9607843137254901</v>
      </c>
      <c r="K13" s="117">
        <f>IFERROR('31'!K13/'32'!K49*100,"")</f>
        <v>0</v>
      </c>
      <c r="L13" s="117">
        <f>IFERROR('31'!L13/'32'!L49*100,"")</f>
        <v>4</v>
      </c>
      <c r="M13" s="90"/>
      <c r="N13" s="117">
        <f>IFERROR('31'!N13/'32'!N49*100,"")</f>
        <v>1.2658227848101267</v>
      </c>
      <c r="O13" s="117">
        <f>IFERROR('31'!O13/'32'!O49*100,"")</f>
        <v>0</v>
      </c>
      <c r="P13" s="117">
        <f>IFERROR('31'!P13/'32'!P49*100,"")</f>
        <v>2.2727272727272729</v>
      </c>
      <c r="Q13" s="90"/>
      <c r="R13" s="117">
        <f>IFERROR('31'!R13/'32'!R49*100,"")</f>
        <v>3.2394366197183095</v>
      </c>
      <c r="S13" s="117">
        <f>IFERROR('31'!S13/'32'!S49*100,"")</f>
        <v>1.824817518248175</v>
      </c>
      <c r="T13" s="117">
        <f>IFERROR('31'!T13/'32'!T49*100,"")</f>
        <v>4.1284403669724776</v>
      </c>
      <c r="U13" s="90"/>
      <c r="V13" s="117">
        <f>IFERROR('31'!V13/'32'!V49*100,"")</f>
        <v>4.0201005025125625</v>
      </c>
      <c r="W13" s="117">
        <f>IFERROR('31'!W13/'32'!W49*100,"")</f>
        <v>3.4632034632034632</v>
      </c>
      <c r="X13" s="117">
        <f>IFERROR('31'!X13/'32'!X49*100,"")</f>
        <v>4.3715846994535523</v>
      </c>
      <c r="Y13" s="90"/>
      <c r="Z13" s="117">
        <f>IFERROR('31'!Z13/'32'!Z49*100,"")</f>
        <v>0.35971223021582738</v>
      </c>
      <c r="AA13" s="117">
        <f>IFERROR('31'!AA13/'32'!AA49*100,"")</f>
        <v>0.44052863436123352</v>
      </c>
      <c r="AB13" s="117">
        <f>IFERROR('31'!AB13/'32'!AB49*100,"")</f>
        <v>0.303951367781155</v>
      </c>
    </row>
    <row r="14" spans="1:29" x14ac:dyDescent="0.2">
      <c r="A14" s="19" t="s">
        <v>34</v>
      </c>
      <c r="B14" s="117">
        <f>IFERROR('31'!B14/'32'!B50*100,"")</f>
        <v>0.88571428571428568</v>
      </c>
      <c r="C14" s="117">
        <f>IFERROR('31'!C14/'32'!C50*100,"")</f>
        <v>1.1297234125438256</v>
      </c>
      <c r="D14" s="117">
        <f>IFERROR('31'!D14/'32'!D50*100,"")</f>
        <v>0.65225493850167726</v>
      </c>
      <c r="E14" s="90"/>
      <c r="F14" s="117">
        <f>IFERROR('31'!F14/'32'!F50*100,"")</f>
        <v>0.13395847287340923</v>
      </c>
      <c r="G14" s="117">
        <f>IFERROR('31'!G14/'32'!G50*100,"")</f>
        <v>0.2635046113306983</v>
      </c>
      <c r="H14" s="117">
        <f>IFERROR('31'!H14/'32'!H50*100,"")</f>
        <v>0</v>
      </c>
      <c r="I14" s="90"/>
      <c r="J14" s="117">
        <f>IFERROR('31'!J14/'32'!J50*100,"")</f>
        <v>1.1889862327909888</v>
      </c>
      <c r="K14" s="117">
        <f>IFERROR('31'!K14/'32'!K50*100,"")</f>
        <v>1.7434620174346203</v>
      </c>
      <c r="L14" s="117">
        <f>IFERROR('31'!L14/'32'!L50*100,"")</f>
        <v>0.62893081761006298</v>
      </c>
      <c r="M14" s="90"/>
      <c r="N14" s="117">
        <f>IFERROR('31'!N14/'32'!N50*100,"")</f>
        <v>0.32404406999351915</v>
      </c>
      <c r="O14" s="117">
        <f>IFERROR('31'!O14/'32'!O50*100,"")</f>
        <v>0</v>
      </c>
      <c r="P14" s="117">
        <f>IFERROR('31'!P14/'32'!P50*100,"")</f>
        <v>0.67024128686327078</v>
      </c>
      <c r="Q14" s="90"/>
      <c r="R14" s="117">
        <f>IFERROR('31'!R14/'32'!R50*100,"")</f>
        <v>0.89463220675944333</v>
      </c>
      <c r="S14" s="117">
        <f>IFERROR('31'!S14/'32'!S50*100,"")</f>
        <v>1.7726798748696557</v>
      </c>
      <c r="T14" s="117">
        <f>IFERROR('31'!T14/'32'!T50*100,"")</f>
        <v>9.4966761633428307E-2</v>
      </c>
      <c r="U14" s="90"/>
      <c r="V14" s="117">
        <f>IFERROR('31'!V14/'32'!V50*100,"")</f>
        <v>2.0046620046620047</v>
      </c>
      <c r="W14" s="117">
        <f>IFERROR('31'!W14/'32'!W50*100,"")</f>
        <v>1.83752417794971</v>
      </c>
      <c r="X14" s="117">
        <f>IFERROR('31'!X14/'32'!X50*100,"")</f>
        <v>2.1602160216021602</v>
      </c>
      <c r="Y14" s="90"/>
      <c r="Z14" s="117">
        <f>IFERROR('31'!Z14/'32'!Z50*100,"")</f>
        <v>0.35108250438853128</v>
      </c>
      <c r="AA14" s="117">
        <f>IFERROR('31'!AA14/'32'!AA50*100,"")</f>
        <v>0.76726342710997442</v>
      </c>
      <c r="AB14" s="117">
        <f>IFERROR('31'!AB14/'32'!AB50*100,"")</f>
        <v>0</v>
      </c>
    </row>
    <row r="15" spans="1:29" x14ac:dyDescent="0.2">
      <c r="A15" s="19" t="s">
        <v>35</v>
      </c>
      <c r="B15" s="117">
        <f>IFERROR('31'!B15/'32'!B51*100,"")</f>
        <v>1.6901408450704223</v>
      </c>
      <c r="C15" s="117">
        <f>IFERROR('31'!C15/'32'!C51*100,"")</f>
        <v>2.1196063588190763</v>
      </c>
      <c r="D15" s="117">
        <f>IFERROR('31'!D15/'32'!D51*100,"")</f>
        <v>1.202749140893471</v>
      </c>
      <c r="E15" s="91"/>
      <c r="F15" s="117">
        <f>IFERROR('31'!F15/'32'!F51*100,"")</f>
        <v>1.3274336283185841</v>
      </c>
      <c r="G15" s="117">
        <f>IFERROR('31'!G15/'32'!G51*100,"")</f>
        <v>1.7021276595744681</v>
      </c>
      <c r="H15" s="117">
        <f>IFERROR('31'!H15/'32'!H51*100,"")</f>
        <v>0.92165898617511521</v>
      </c>
      <c r="I15" s="91"/>
      <c r="J15" s="117">
        <f>IFERROR('31'!J15/'32'!J51*100,"")</f>
        <v>0.48780487804878048</v>
      </c>
      <c r="K15" s="117">
        <f>IFERROR('31'!K15/'32'!K51*100,"")</f>
        <v>0.91743119266055051</v>
      </c>
      <c r="L15" s="117">
        <f>IFERROR('31'!L15/'32'!L51*100,"")</f>
        <v>0</v>
      </c>
      <c r="M15" s="90"/>
      <c r="N15" s="117">
        <f>IFERROR('31'!N15/'32'!N51*100,"")</f>
        <v>-2.4193548387096775</v>
      </c>
      <c r="O15" s="117">
        <f>IFERROR('31'!O15/'32'!O51*100,"")</f>
        <v>-3.0150753768844218</v>
      </c>
      <c r="P15" s="117">
        <f>IFERROR('31'!P15/'32'!P51*100,"")</f>
        <v>-1.7341040462427744</v>
      </c>
      <c r="Q15" s="90"/>
      <c r="R15" s="117">
        <f>IFERROR('31'!R15/'32'!R51*100,"")</f>
        <v>1.2875536480686696</v>
      </c>
      <c r="S15" s="117">
        <f>IFERROR('31'!S15/'32'!S51*100,"")</f>
        <v>1.6326530612244898</v>
      </c>
      <c r="T15" s="117">
        <f>IFERROR('31'!T15/'32'!T51*100,"")</f>
        <v>0.90497737556561098</v>
      </c>
      <c r="U15" s="90"/>
      <c r="V15" s="117">
        <f>IFERROR('31'!V15/'32'!V51*100,"")</f>
        <v>9.2457420924574212</v>
      </c>
      <c r="W15" s="117">
        <f>IFERROR('31'!W15/'32'!W51*100,"")</f>
        <v>10.762331838565023</v>
      </c>
      <c r="X15" s="117">
        <f>IFERROR('31'!X15/'32'!X51*100,"")</f>
        <v>7.4468085106382977</v>
      </c>
      <c r="Y15" s="90"/>
      <c r="Z15" s="117">
        <f>IFERROR('31'!Z15/'32'!Z51*100,"")</f>
        <v>-0.26737967914438499</v>
      </c>
      <c r="AA15" s="117">
        <f>IFERROR('31'!AA15/'32'!AA51*100,"")</f>
        <v>0</v>
      </c>
      <c r="AB15" s="117">
        <f>IFERROR('31'!AB15/'32'!AB51*100,"")</f>
        <v>-0.57803468208092479</v>
      </c>
    </row>
    <row r="16" spans="1:29" x14ac:dyDescent="0.2">
      <c r="A16" s="19" t="s">
        <v>36</v>
      </c>
      <c r="B16" s="117">
        <f>IFERROR('31'!B16/'32'!B52*100,"")</f>
        <v>2.5773195876288657</v>
      </c>
      <c r="C16" s="117">
        <f>IFERROR('31'!C16/'32'!C52*100,"")</f>
        <v>3.0237580993520519</v>
      </c>
      <c r="D16" s="117">
        <f>IFERROR('31'!D16/'32'!D52*100,"")</f>
        <v>2.1264994547437297</v>
      </c>
      <c r="E16" s="91"/>
      <c r="F16" s="117">
        <f>IFERROR('31'!F16/'32'!F52*100,"")</f>
        <v>0.41958041958041958</v>
      </c>
      <c r="G16" s="117">
        <f>IFERROR('31'!G16/'32'!G52*100,"")</f>
        <v>2.8328611898017</v>
      </c>
      <c r="H16" s="117">
        <f>IFERROR('31'!H16/'32'!H52*100,"")</f>
        <v>-1.9337016574585635</v>
      </c>
      <c r="I16" s="91"/>
      <c r="J16" s="117">
        <f>IFERROR('31'!J16/'32'!J52*100,"")</f>
        <v>-0.54127198917456021</v>
      </c>
      <c r="K16" s="117">
        <f>IFERROR('31'!K16/'32'!K52*100,"")</f>
        <v>0</v>
      </c>
      <c r="L16" s="117">
        <f>IFERROR('31'!L16/'32'!L52*100,"")</f>
        <v>-1.0752688172043012</v>
      </c>
      <c r="M16" s="91"/>
      <c r="N16" s="117">
        <f>IFERROR('31'!N16/'32'!N52*100,"")</f>
        <v>0.65573770491803274</v>
      </c>
      <c r="O16" s="117">
        <f>IFERROR('31'!O16/'32'!O52*100,"")</f>
        <v>0.32258064516129031</v>
      </c>
      <c r="P16" s="117">
        <f>IFERROR('31'!P16/'32'!P52*100,"")</f>
        <v>1</v>
      </c>
      <c r="Q16" s="91"/>
      <c r="R16" s="117">
        <f>IFERROR('31'!R16/'32'!R52*100,"")</f>
        <v>3.9001560062402496</v>
      </c>
      <c r="S16" s="117">
        <f>IFERROR('31'!S16/'32'!S52*100,"")</f>
        <v>3.6363636363636362</v>
      </c>
      <c r="T16" s="117">
        <f>IFERROR('31'!T16/'32'!T52*100,"")</f>
        <v>4.180064308681672</v>
      </c>
      <c r="U16" s="91"/>
      <c r="V16" s="117">
        <f>IFERROR('31'!V16/'32'!V52*100,"")</f>
        <v>10.554561717352415</v>
      </c>
      <c r="W16" s="117">
        <f>IFERROR('31'!W16/'32'!W52*100,"")</f>
        <v>10.424710424710424</v>
      </c>
      <c r="X16" s="117">
        <f>IFERROR('31'!X16/'32'!X52*100,"")</f>
        <v>10.666666666666668</v>
      </c>
      <c r="Y16" s="91"/>
      <c r="Z16" s="117">
        <f>IFERROR('31'!Z16/'32'!Z52*100,"")</f>
        <v>1.8957345971563981</v>
      </c>
      <c r="AA16" s="117">
        <f>IFERROR('31'!AA16/'32'!AA52*100,"")</f>
        <v>2.5751072961373391</v>
      </c>
      <c r="AB16" s="117">
        <f>IFERROR('31'!AB16/'32'!AB52*100,"")</f>
        <v>1.0582010582010581</v>
      </c>
    </row>
    <row r="17" spans="1:28" s="1" customFormat="1" x14ac:dyDescent="0.2">
      <c r="A17" s="19" t="s">
        <v>53</v>
      </c>
      <c r="B17" s="117">
        <f>IFERROR('31'!B17/'32'!B53*100,"")</f>
        <v>2.9190992493744785</v>
      </c>
      <c r="C17" s="117">
        <f>IFERROR('31'!C17/'32'!C53*100,"")</f>
        <v>2.6315789473684208</v>
      </c>
      <c r="D17" s="117">
        <f>IFERROR('31'!D17/'32'!D53*100,"")</f>
        <v>3.2148900169204735</v>
      </c>
      <c r="E17" s="91"/>
      <c r="F17" s="117">
        <f>IFERROR('31'!F17/'32'!F53*100,"")</f>
        <v>1.3392857142857142</v>
      </c>
      <c r="G17" s="117">
        <f>IFERROR('31'!G17/'32'!G53*100,"")</f>
        <v>0.82644628099173556</v>
      </c>
      <c r="H17" s="117">
        <f>IFERROR('31'!H17/'32'!H53*100,"")</f>
        <v>1.9417475728155338</v>
      </c>
      <c r="I17" s="91"/>
      <c r="J17" s="117">
        <f>IFERROR('31'!J17/'32'!J53*100,"")</f>
        <v>0</v>
      </c>
      <c r="K17" s="117">
        <f>IFERROR('31'!K17/'32'!K53*100,"")</f>
        <v>-1.6666666666666667</v>
      </c>
      <c r="L17" s="117">
        <f>IFERROR('31'!L17/'32'!L53*100,"")</f>
        <v>2.083333333333333</v>
      </c>
      <c r="M17" s="91"/>
      <c r="N17" s="117">
        <f>IFERROR('31'!N17/'32'!N53*100,"")</f>
        <v>2.6785714285714284</v>
      </c>
      <c r="O17" s="117">
        <f>IFERROR('31'!O17/'32'!O53*100,"")</f>
        <v>1.6949152542372881</v>
      </c>
      <c r="P17" s="117">
        <f>IFERROR('31'!P17/'32'!P53*100,"")</f>
        <v>3.7735849056603774</v>
      </c>
      <c r="Q17" s="91"/>
      <c r="R17" s="117">
        <f>IFERROR('31'!R17/'32'!R53*100,"")</f>
        <v>5.4054054054054053</v>
      </c>
      <c r="S17" s="117">
        <f>IFERROR('31'!S17/'32'!S53*100,"")</f>
        <v>8.3333333333333321</v>
      </c>
      <c r="T17" s="117">
        <f>IFERROR('31'!T17/'32'!T53*100,"")</f>
        <v>2.9702970297029703</v>
      </c>
      <c r="U17" s="91"/>
      <c r="V17" s="117">
        <f>IFERROR('31'!V17/'32'!V53*100,"")</f>
        <v>8.8541666666666679</v>
      </c>
      <c r="W17" s="117">
        <f>IFERROR('31'!W17/'32'!W53*100,"")</f>
        <v>10.75268817204301</v>
      </c>
      <c r="X17" s="117">
        <f>IFERROR('31'!X17/'32'!X53*100,"")</f>
        <v>7.0707070707070701</v>
      </c>
      <c r="Y17" s="91"/>
      <c r="Z17" s="117">
        <f>IFERROR('31'!Z17/'32'!Z53*100,"")</f>
        <v>-0.63291139240506333</v>
      </c>
      <c r="AA17" s="117">
        <f>IFERROR('31'!AA17/'32'!AA53*100,"")</f>
        <v>-2.7777777777777777</v>
      </c>
      <c r="AB17" s="117">
        <f>IFERROR('31'!AB17/'32'!AB53*100,"")</f>
        <v>1.1627906976744187</v>
      </c>
    </row>
    <row r="18" spans="1:28" s="1" customFormat="1" x14ac:dyDescent="0.2">
      <c r="A18" s="19" t="s">
        <v>28</v>
      </c>
      <c r="B18" s="117">
        <f>IFERROR('31'!B18/'32'!B54*100,"")</f>
        <v>1.4720985963711057</v>
      </c>
      <c r="C18" s="117">
        <f>IFERROR('31'!C18/'32'!C54*100,"")</f>
        <v>1.8564636631197646</v>
      </c>
      <c r="D18" s="117">
        <f>IFERROR('31'!D18/'32'!D54*100,"")</f>
        <v>1.0814542107685228</v>
      </c>
      <c r="E18" s="91"/>
      <c r="F18" s="117">
        <f>IFERROR('31'!F18/'32'!F54*100,"")</f>
        <v>1.2921751615218953</v>
      </c>
      <c r="G18" s="117">
        <f>IFERROR('31'!G18/'32'!G54*100,"")</f>
        <v>1.3755158184319118</v>
      </c>
      <c r="H18" s="117">
        <f>IFERROR('31'!H18/'32'!H54*100,"")</f>
        <v>1.2012012012012012</v>
      </c>
      <c r="I18" s="91"/>
      <c r="J18" s="117">
        <f>IFERROR('31'!J18/'32'!J54*100,"")</f>
        <v>0.20590253946465342</v>
      </c>
      <c r="K18" s="117">
        <f>IFERROR('31'!K18/'32'!K54*100,"")</f>
        <v>0.81521739130434778</v>
      </c>
      <c r="L18" s="117">
        <f>IFERROR('31'!L18/'32'!L54*100,"")</f>
        <v>-0.41608876560332869</v>
      </c>
      <c r="M18" s="91"/>
      <c r="N18" s="117">
        <f>IFERROR('31'!N18/'32'!N54*100,"")</f>
        <v>0.34602076124567477</v>
      </c>
      <c r="O18" s="117">
        <f>IFERROR('31'!O18/'32'!O54*100,"")</f>
        <v>0.96153846153846156</v>
      </c>
      <c r="P18" s="117">
        <f>IFERROR('31'!P18/'32'!P54*100,"")</f>
        <v>-0.2789400278940028</v>
      </c>
      <c r="Q18" s="91"/>
      <c r="R18" s="117">
        <f>IFERROR('31'!R18/'32'!R54*100,"")</f>
        <v>2.175264139216905</v>
      </c>
      <c r="S18" s="117">
        <f>IFERROR('31'!S18/'32'!S54*100,"")</f>
        <v>1.8587360594795539</v>
      </c>
      <c r="T18" s="117">
        <f>IFERROR('31'!T18/'32'!T54*100,"")</f>
        <v>2.4937655860349128</v>
      </c>
      <c r="U18" s="91"/>
      <c r="V18" s="117">
        <f>IFERROR('31'!V18/'32'!V54*100,"")</f>
        <v>3.8167938931297711</v>
      </c>
      <c r="W18" s="117">
        <f>IFERROR('31'!W18/'32'!W54*100,"")</f>
        <v>4.7879616963064295</v>
      </c>
      <c r="X18" s="117">
        <f>IFERROR('31'!X18/'32'!X54*100,"")</f>
        <v>2.8169014084507045</v>
      </c>
      <c r="Y18" s="91"/>
      <c r="Z18" s="117">
        <f>IFERROR('31'!Z18/'32'!Z54*100,"")</f>
        <v>0.91678420310296183</v>
      </c>
      <c r="AA18" s="117">
        <f>IFERROR('31'!AA18/'32'!AA54*100,"")</f>
        <v>1.308139534883721</v>
      </c>
      <c r="AB18" s="117">
        <f>IFERROR('31'!AB18/'32'!AB54*100,"")</f>
        <v>0.54794520547945202</v>
      </c>
    </row>
    <row r="19" spans="1:28" s="1" customFormat="1" x14ac:dyDescent="0.2">
      <c r="A19" s="19" t="s">
        <v>37</v>
      </c>
      <c r="B19" s="117">
        <f>IFERROR('31'!B19/'32'!B55*100,"")</f>
        <v>2.2437531871494132</v>
      </c>
      <c r="C19" s="117">
        <f>IFERROR('31'!C19/'32'!C55*100,"")</f>
        <v>2.2682445759368837</v>
      </c>
      <c r="D19" s="117">
        <f>IFERROR('31'!D19/'32'!D55*100,"")</f>
        <v>2.2175290390707496</v>
      </c>
      <c r="E19" s="90"/>
      <c r="F19" s="117">
        <f>IFERROR('31'!F19/'32'!F55*100,"")</f>
        <v>-0.39011703511053319</v>
      </c>
      <c r="G19" s="117">
        <f>IFERROR('31'!G19/'32'!G55*100,"")</f>
        <v>-2.5510204081632653</v>
      </c>
      <c r="H19" s="117">
        <f>IFERROR('31'!H19/'32'!H55*100,"")</f>
        <v>1.8567639257294428</v>
      </c>
      <c r="I19" s="90"/>
      <c r="J19" s="117">
        <f>IFERROR('31'!J19/'32'!J55*100,"")</f>
        <v>0.25348542458808615</v>
      </c>
      <c r="K19" s="117">
        <f>IFERROR('31'!K19/'32'!K55*100,"")</f>
        <v>0.96618357487922701</v>
      </c>
      <c r="L19" s="117">
        <f>IFERROR('31'!L19/'32'!L55*100,"")</f>
        <v>-0.53333333333333333</v>
      </c>
      <c r="M19" s="90"/>
      <c r="N19" s="117">
        <f>IFERROR('31'!N19/'32'!N55*100,"")</f>
        <v>1.3196480938416422</v>
      </c>
      <c r="O19" s="117">
        <f>IFERROR('31'!O19/'32'!O55*100,"")</f>
        <v>1.1204481792717087</v>
      </c>
      <c r="P19" s="117">
        <f>IFERROR('31'!P19/'32'!P55*100,"")</f>
        <v>1.5384615384615385</v>
      </c>
      <c r="Q19" s="90"/>
      <c r="R19" s="117">
        <f>IFERROR('31'!R19/'32'!R55*100,"")</f>
        <v>5.0314465408805038</v>
      </c>
      <c r="S19" s="117">
        <f>IFERROR('31'!S19/'32'!S55*100,"")</f>
        <v>5.6547619047619051</v>
      </c>
      <c r="T19" s="117">
        <f>IFERROR('31'!T19/'32'!T55*100,"")</f>
        <v>4.3333333333333339</v>
      </c>
      <c r="U19" s="90"/>
      <c r="V19" s="117">
        <f>IFERROR('31'!V19/'32'!V55*100,"")</f>
        <v>7.5213675213675213</v>
      </c>
      <c r="W19" s="117">
        <f>IFERROR('31'!W19/'32'!W55*100,"")</f>
        <v>8.695652173913043</v>
      </c>
      <c r="X19" s="117">
        <f>IFERROR('31'!X19/'32'!X55*100,"")</f>
        <v>6.2937062937062942</v>
      </c>
      <c r="Y19" s="90"/>
      <c r="Z19" s="117">
        <f>IFERROR('31'!Z19/'32'!Z55*100,"")</f>
        <v>0.86767895878524948</v>
      </c>
      <c r="AA19" s="117">
        <f>IFERROR('31'!AA19/'32'!AA55*100,"")</f>
        <v>1.3043478260869565</v>
      </c>
      <c r="AB19" s="117">
        <f>IFERROR('31'!AB19/'32'!AB55*100,"")</f>
        <v>0.4329004329004329</v>
      </c>
    </row>
    <row r="20" spans="1:28" s="1" customFormat="1" x14ac:dyDescent="0.2">
      <c r="A20" s="19" t="s">
        <v>38</v>
      </c>
      <c r="B20" s="117">
        <f>IFERROR('31'!B20/'32'!B56*100,"")</f>
        <v>1.1579206701157922</v>
      </c>
      <c r="C20" s="117">
        <f>IFERROR('31'!C20/'32'!C56*100,"")</f>
        <v>1.2890431333663859</v>
      </c>
      <c r="D20" s="117">
        <f>IFERROR('31'!D20/'32'!D56*100,"")</f>
        <v>1.028403525954946</v>
      </c>
      <c r="E20" s="91"/>
      <c r="F20" s="117">
        <f>IFERROR('31'!F20/'32'!F56*100,"")</f>
        <v>0.6840796019900498</v>
      </c>
      <c r="G20" s="117">
        <f>IFERROR('31'!G20/'32'!G56*100,"")</f>
        <v>0.12330456226880394</v>
      </c>
      <c r="H20" s="117">
        <f>IFERROR('31'!H20/'32'!H56*100,"")</f>
        <v>1.2547051442910917</v>
      </c>
      <c r="I20" s="91"/>
      <c r="J20" s="117">
        <f>IFERROR('31'!J20/'32'!J56*100,"")</f>
        <v>0.18427518427518427</v>
      </c>
      <c r="K20" s="117">
        <f>IFERROR('31'!K20/'32'!K56*100,"")</f>
        <v>0.59523809523809523</v>
      </c>
      <c r="L20" s="117">
        <f>IFERROR('31'!L20/'32'!L56*100,"")</f>
        <v>-0.25380710659898476</v>
      </c>
      <c r="M20" s="91"/>
      <c r="N20" s="117">
        <f>IFERROR('31'!N20/'32'!N56*100,"")</f>
        <v>0.33422459893048129</v>
      </c>
      <c r="O20" s="117">
        <f>IFERROR('31'!O20/'32'!O56*100,"")</f>
        <v>0.95759233926128595</v>
      </c>
      <c r="P20" s="117">
        <f>IFERROR('31'!P20/'32'!P56*100,"")</f>
        <v>-0.26143790849673199</v>
      </c>
      <c r="Q20" s="91"/>
      <c r="R20" s="117">
        <f>IFERROR('31'!R20/'32'!R56*100,"")</f>
        <v>1.9368723098995695</v>
      </c>
      <c r="S20" s="117">
        <f>IFERROR('31'!S20/'32'!S56*100,"")</f>
        <v>2.2026431718061676</v>
      </c>
      <c r="T20" s="117">
        <f>IFERROR('31'!T20/'32'!T56*100,"")</f>
        <v>1.6830294530154277</v>
      </c>
      <c r="U20" s="91"/>
      <c r="V20" s="117">
        <f>IFERROR('31'!V20/'32'!V56*100,"")</f>
        <v>3.6396724294813465</v>
      </c>
      <c r="W20" s="117">
        <f>IFERROR('31'!W20/'32'!W56*100,"")</f>
        <v>3.79746835443038</v>
      </c>
      <c r="X20" s="117">
        <f>IFERROR('31'!X20/'32'!X56*100,"")</f>
        <v>3.4798534798534799</v>
      </c>
      <c r="Y20" s="91"/>
      <c r="Z20" s="117">
        <f>IFERROR('31'!Z20/'32'!Z56*100,"")</f>
        <v>0.89585666293393063</v>
      </c>
      <c r="AA20" s="117">
        <f>IFERROR('31'!AA20/'32'!AA56*100,"")</f>
        <v>0.71770334928229662</v>
      </c>
      <c r="AB20" s="117">
        <f>IFERROR('31'!AB20/'32'!AB56*100,"")</f>
        <v>1.0526315789473684</v>
      </c>
    </row>
    <row r="21" spans="1:28" s="1" customFormat="1" x14ac:dyDescent="0.2">
      <c r="A21" s="19" t="s">
        <v>39</v>
      </c>
      <c r="B21" s="117">
        <f>IFERROR('31'!B21/'32'!B57*100,"")</f>
        <v>-1.8660812294182216</v>
      </c>
      <c r="C21" s="117">
        <f>IFERROR('31'!C21/'32'!C57*100,"")</f>
        <v>-0.55005500550055009</v>
      </c>
      <c r="D21" s="117">
        <f>IFERROR('31'!D21/'32'!D57*100,"")</f>
        <v>-3.1763417305585984</v>
      </c>
      <c r="E21" s="91"/>
      <c r="F21" s="117">
        <f>IFERROR('31'!F21/'32'!F57*100,"")</f>
        <v>-0.72289156626506024</v>
      </c>
      <c r="G21" s="117">
        <f>IFERROR('31'!G21/'32'!G57*100,"")</f>
        <v>0</v>
      </c>
      <c r="H21" s="117">
        <f>IFERROR('31'!H21/'32'!H57*100,"")</f>
        <v>-1.4851485148514851</v>
      </c>
      <c r="I21" s="91"/>
      <c r="J21" s="117">
        <f>IFERROR('31'!J21/'32'!J57*100,"")</f>
        <v>-0.52493438320209973</v>
      </c>
      <c r="K21" s="117">
        <f>IFERROR('31'!K21/'32'!K57*100,"")</f>
        <v>0</v>
      </c>
      <c r="L21" s="117">
        <f>IFERROR('31'!L21/'32'!L57*100,"")</f>
        <v>-1.1299435028248588</v>
      </c>
      <c r="M21" s="91"/>
      <c r="N21" s="117">
        <f>IFERROR('31'!N21/'32'!N57*100,"")</f>
        <v>-0.5617977528089888</v>
      </c>
      <c r="O21" s="117">
        <f>IFERROR('31'!O21/'32'!O57*100,"")</f>
        <v>-0.57803468208092479</v>
      </c>
      <c r="P21" s="117">
        <f>IFERROR('31'!P21/'32'!P57*100,"")</f>
        <v>-0.54644808743169404</v>
      </c>
      <c r="Q21" s="91"/>
      <c r="R21" s="117">
        <f>IFERROR('31'!R21/'32'!R57*100,"")</f>
        <v>3.0612244897959182</v>
      </c>
      <c r="S21" s="117">
        <f>IFERROR('31'!S21/'32'!S57*100,"")</f>
        <v>4.10958904109589</v>
      </c>
      <c r="T21" s="117">
        <f>IFERROR('31'!T21/'32'!T57*100,"")</f>
        <v>2.0270270270270272</v>
      </c>
      <c r="U21" s="91"/>
      <c r="V21" s="117">
        <f>IFERROR('31'!V21/'32'!V57*100,"")</f>
        <v>-10.731707317073171</v>
      </c>
      <c r="W21" s="117">
        <f>IFERROR('31'!W21/'32'!W57*100,"")</f>
        <v>-6.4516129032258061</v>
      </c>
      <c r="X21" s="117">
        <f>IFERROR('31'!X21/'32'!X57*100,"")</f>
        <v>-14.285714285714285</v>
      </c>
      <c r="Y21" s="91"/>
      <c r="Z21" s="117">
        <f>IFERROR('31'!Z21/'32'!Z57*100,"")</f>
        <v>-8.1871345029239766</v>
      </c>
      <c r="AA21" s="117">
        <f>IFERROR('31'!AA21/'32'!AA57*100,"")</f>
        <v>-5</v>
      </c>
      <c r="AB21" s="117">
        <f>IFERROR('31'!AB21/'32'!AB57*100,"")</f>
        <v>-10.989010989010989</v>
      </c>
    </row>
    <row r="22" spans="1:28" s="1" customFormat="1" x14ac:dyDescent="0.2">
      <c r="A22" s="18" t="s">
        <v>20</v>
      </c>
      <c r="B22" s="117">
        <f>IFERROR('31'!B22/'32'!B58*100,"")</f>
        <v>1.5158924205378974</v>
      </c>
      <c r="C22" s="117">
        <f>IFERROR('31'!C22/'32'!C58*100,"")</f>
        <v>2.0502645502645502</v>
      </c>
      <c r="D22" s="117">
        <f>IFERROR('31'!D22/'32'!D58*100,"")</f>
        <v>0.99646415943426547</v>
      </c>
      <c r="E22" s="89"/>
      <c r="F22" s="117">
        <f>IFERROR('31'!F22/'32'!F58*100,"")</f>
        <v>1.1351909184726523</v>
      </c>
      <c r="G22" s="117">
        <f>IFERROR('31'!G22/'32'!G58*100,"")</f>
        <v>2.1691973969631237</v>
      </c>
      <c r="H22" s="117">
        <f>IFERROR('31'!H22/'32'!H58*100,"")</f>
        <v>0.19685039370078738</v>
      </c>
      <c r="I22" s="89"/>
      <c r="J22" s="117">
        <f>IFERROR('31'!J22/'32'!J58*100,"")</f>
        <v>-0.10010010010010009</v>
      </c>
      <c r="K22" s="117">
        <f>IFERROR('31'!K22/'32'!K58*100,"")</f>
        <v>0.97087378640776689</v>
      </c>
      <c r="L22" s="117">
        <f>IFERROR('31'!L22/'32'!L58*100,"")</f>
        <v>-1.2396694214876034</v>
      </c>
      <c r="M22" s="89"/>
      <c r="N22" s="117">
        <f>IFERROR('31'!N22/'32'!N58*100,"")</f>
        <v>1.4256619144602851</v>
      </c>
      <c r="O22" s="117">
        <f>IFERROR('31'!O22/'32'!O58*100,"")</f>
        <v>1.7408123791102514</v>
      </c>
      <c r="P22" s="117">
        <f>IFERROR('31'!P22/'32'!P58*100,"")</f>
        <v>1.0752688172043012</v>
      </c>
      <c r="Q22" s="89"/>
      <c r="R22" s="117">
        <f>IFERROR('31'!R22/'32'!R58*100,"")</f>
        <v>2.8037383177570092</v>
      </c>
      <c r="S22" s="117">
        <f>IFERROR('31'!S22/'32'!S58*100,"")</f>
        <v>3.2367972742759794</v>
      </c>
      <c r="T22" s="117">
        <f>IFERROR('31'!T22/'32'!T58*100,"")</f>
        <v>2.3728813559322033</v>
      </c>
      <c r="U22" s="89"/>
      <c r="V22" s="117">
        <f>IFERROR('31'!V22/'32'!V58*100,"")</f>
        <v>1.8639328984156569</v>
      </c>
      <c r="W22" s="117">
        <f>IFERROR('31'!W22/'32'!W58*100,"")</f>
        <v>1.9685039370078741</v>
      </c>
      <c r="X22" s="117">
        <f>IFERROR('31'!X22/'32'!X58*100,"")</f>
        <v>1.7699115044247788</v>
      </c>
      <c r="Y22" s="89"/>
      <c r="Z22" s="117">
        <f>IFERROR('31'!Z22/'32'!Z58*100,"")</f>
        <v>1.7112299465240641</v>
      </c>
      <c r="AA22" s="117">
        <f>IFERROR('31'!AA22/'32'!AA58*100,"")</f>
        <v>2.0642201834862388</v>
      </c>
      <c r="AB22" s="117">
        <f>IFERROR('31'!AB22/'32'!AB58*100,"")</f>
        <v>1.402805611222445</v>
      </c>
    </row>
    <row r="23" spans="1:28" s="1" customFormat="1" x14ac:dyDescent="0.2">
      <c r="A23" s="19" t="s">
        <v>40</v>
      </c>
      <c r="B23" s="117">
        <f>IFERROR('31'!B23/'32'!B59*100,"")</f>
        <v>2.9233870967741935</v>
      </c>
      <c r="C23" s="117">
        <f>IFERROR('31'!C23/'32'!C59*100,"")</f>
        <v>3.3073929961089497</v>
      </c>
      <c r="D23" s="117">
        <f>IFERROR('31'!D23/'32'!D59*100,"")</f>
        <v>2.510460251046025</v>
      </c>
      <c r="E23" s="89"/>
      <c r="F23" s="117">
        <f>IFERROR('31'!F23/'32'!F59*100,"")</f>
        <v>0.49261083743842365</v>
      </c>
      <c r="G23" s="117">
        <f>IFERROR('31'!G23/'32'!G59*100,"")</f>
        <v>-0.92592592592592582</v>
      </c>
      <c r="H23" s="117">
        <f>IFERROR('31'!H23/'32'!H59*100,"")</f>
        <v>2.1052631578947367</v>
      </c>
      <c r="I23" s="89"/>
      <c r="J23" s="117">
        <f>IFERROR('31'!J23/'32'!J59*100,"")</f>
        <v>4.1420118343195274</v>
      </c>
      <c r="K23" s="117">
        <f>IFERROR('31'!K23/'32'!K59*100,"")</f>
        <v>2.3529411764705883</v>
      </c>
      <c r="L23" s="117">
        <f>IFERROR('31'!L23/'32'!L59*100,"")</f>
        <v>5.9523809523809517</v>
      </c>
      <c r="M23" s="89"/>
      <c r="N23" s="117">
        <f>IFERROR('31'!N23/'32'!N59*100,"")</f>
        <v>2.3255813953488373</v>
      </c>
      <c r="O23" s="117">
        <f>IFERROR('31'!O23/'32'!O59*100,"")</f>
        <v>4.3010752688172049</v>
      </c>
      <c r="P23" s="117">
        <f>IFERROR('31'!P23/'32'!P59*100,"")</f>
        <v>0</v>
      </c>
      <c r="Q23" s="89"/>
      <c r="R23" s="117">
        <f>IFERROR('31'!R23/'32'!R59*100,"")</f>
        <v>3.3898305084745761</v>
      </c>
      <c r="S23" s="117">
        <f>IFERROR('31'!S23/'32'!S59*100,"")</f>
        <v>3.225806451612903</v>
      </c>
      <c r="T23" s="117">
        <f>IFERROR('31'!T23/'32'!T59*100,"")</f>
        <v>3.5714285714285712</v>
      </c>
      <c r="U23" s="89"/>
      <c r="V23" s="117">
        <f>IFERROR('31'!V23/'32'!V59*100,"")</f>
        <v>6.5359477124183014</v>
      </c>
      <c r="W23" s="117">
        <f>IFERROR('31'!W23/'32'!W59*100,"")</f>
        <v>10.975609756097562</v>
      </c>
      <c r="X23" s="117">
        <f>IFERROR('31'!X23/'32'!X59*100,"")</f>
        <v>1.4084507042253522</v>
      </c>
      <c r="Y23" s="89"/>
      <c r="Z23" s="117">
        <f>IFERROR('31'!Z23/'32'!Z59*100,"")</f>
        <v>0.84745762711864403</v>
      </c>
      <c r="AA23" s="117">
        <f>IFERROR('31'!AA23/'32'!AA59*100,"")</f>
        <v>0</v>
      </c>
      <c r="AB23" s="117">
        <f>IFERROR('31'!AB23/'32'!AB59*100,"")</f>
        <v>1.5384615384615385</v>
      </c>
    </row>
    <row r="24" spans="1:28" s="1" customFormat="1" x14ac:dyDescent="0.2">
      <c r="A24" s="19" t="s">
        <v>21</v>
      </c>
      <c r="B24" s="117">
        <f>IFERROR('31'!B24/'32'!B60*100,"")</f>
        <v>1.9013360739979446</v>
      </c>
      <c r="C24" s="117">
        <f>IFERROR('31'!C24/'32'!C60*100,"")</f>
        <v>1.5774027879677182</v>
      </c>
      <c r="D24" s="117">
        <f>IFERROR('31'!D24/'32'!D60*100,"")</f>
        <v>2.1850899742930592</v>
      </c>
      <c r="E24" s="89"/>
      <c r="F24" s="117">
        <f>IFERROR('31'!F24/'32'!F60*100,"")</f>
        <v>0.40404040404040403</v>
      </c>
      <c r="G24" s="117">
        <f>IFERROR('31'!G24/'32'!G60*100,"")</f>
        <v>-0.38610038610038611</v>
      </c>
      <c r="H24" s="117">
        <f>IFERROR('31'!H24/'32'!H60*100,"")</f>
        <v>1.2711864406779663</v>
      </c>
      <c r="I24" s="89"/>
      <c r="J24" s="117">
        <f>IFERROR('31'!J24/'32'!J60*100,"")</f>
        <v>0.92081031307550654</v>
      </c>
      <c r="K24" s="117">
        <f>IFERROR('31'!K24/'32'!K60*100,"")</f>
        <v>0.38314176245210724</v>
      </c>
      <c r="L24" s="117">
        <f>IFERROR('31'!L24/'32'!L60*100,"")</f>
        <v>1.4184397163120568</v>
      </c>
      <c r="M24" s="89"/>
      <c r="N24" s="117">
        <f>IFERROR('31'!N24/'32'!N60*100,"")</f>
        <v>1.2987012987012987</v>
      </c>
      <c r="O24" s="117">
        <f>IFERROR('31'!O24/'32'!O60*100,"")</f>
        <v>1.5384615384615385</v>
      </c>
      <c r="P24" s="117">
        <f>IFERROR('31'!P24/'32'!P60*100,"")</f>
        <v>1.0752688172043012</v>
      </c>
      <c r="Q24" s="89"/>
      <c r="R24" s="117">
        <f>IFERROR('31'!R24/'32'!R60*100,"")</f>
        <v>3.2454361054766734</v>
      </c>
      <c r="S24" s="117">
        <f>IFERROR('31'!S24/'32'!S60*100,"")</f>
        <v>2.7859237536656889</v>
      </c>
      <c r="T24" s="117">
        <f>IFERROR('31'!T24/'32'!T60*100,"")</f>
        <v>3.6386449184441658</v>
      </c>
      <c r="U24" s="89"/>
      <c r="V24" s="117">
        <f>IFERROR('31'!V24/'32'!V60*100,"")</f>
        <v>3.047484053862509</v>
      </c>
      <c r="W24" s="117">
        <f>IFERROR('31'!W24/'32'!W60*100,"")</f>
        <v>2.5718608169440245</v>
      </c>
      <c r="X24" s="117">
        <f>IFERROR('31'!X24/'32'!X60*100,"")</f>
        <v>3.4666666666666663</v>
      </c>
      <c r="Y24" s="89"/>
      <c r="Z24" s="117">
        <f>IFERROR('31'!Z24/'32'!Z60*100,"")</f>
        <v>0.43763676148796499</v>
      </c>
      <c r="AA24" s="117">
        <f>IFERROR('31'!AA24/'32'!AA60*100,"")</f>
        <v>0.49751243781094528</v>
      </c>
      <c r="AB24" s="117">
        <f>IFERROR('31'!AB24/'32'!AB60*100,"")</f>
        <v>0.390625</v>
      </c>
    </row>
    <row r="25" spans="1:28" s="1" customFormat="1" x14ac:dyDescent="0.2">
      <c r="A25" s="19" t="s">
        <v>87</v>
      </c>
      <c r="B25" s="117">
        <f>IFERROR('31'!B25/'32'!B61*100,"")</f>
        <v>0.63176895306859204</v>
      </c>
      <c r="C25" s="117">
        <f>IFERROR('31'!C25/'32'!C61*100,"")</f>
        <v>-1.25</v>
      </c>
      <c r="D25" s="117">
        <f>IFERROR('31'!D25/'32'!D61*100,"")</f>
        <v>2.5547445255474455</v>
      </c>
      <c r="E25" s="89"/>
      <c r="F25" s="117">
        <f>IFERROR('31'!F25/'32'!F61*100,"")</f>
        <v>-0.68965517241379315</v>
      </c>
      <c r="G25" s="117">
        <f>IFERROR('31'!G25/'32'!G61*100,"")</f>
        <v>-3.0769230769230771</v>
      </c>
      <c r="H25" s="117">
        <f>IFERROR('31'!H25/'32'!H61*100,"")</f>
        <v>1.25</v>
      </c>
      <c r="I25" s="89"/>
      <c r="J25" s="117">
        <f>IFERROR('31'!J25/'32'!J61*100,"")</f>
        <v>-2.0576131687242798</v>
      </c>
      <c r="K25" s="117">
        <f>IFERROR('31'!K25/'32'!K61*100,"")</f>
        <v>-3.5398230088495577</v>
      </c>
      <c r="L25" s="117">
        <f>IFERROR('31'!L25/'32'!L61*100,"")</f>
        <v>-0.76923076923076927</v>
      </c>
      <c r="M25" s="89"/>
      <c r="N25" s="117">
        <f>IFERROR('31'!N25/'32'!N61*100,"")</f>
        <v>1.4705882352941175</v>
      </c>
      <c r="O25" s="117">
        <f>IFERROR('31'!O25/'32'!O61*100,"")</f>
        <v>0.88495575221238942</v>
      </c>
      <c r="P25" s="117">
        <f>IFERROR('31'!P25/'32'!P61*100,"")</f>
        <v>2.197802197802198</v>
      </c>
      <c r="Q25" s="89"/>
      <c r="R25" s="117">
        <f>IFERROR('31'!R25/'32'!R61*100,"")</f>
        <v>1.1627906976744187</v>
      </c>
      <c r="S25" s="117">
        <f>IFERROR('31'!S25/'32'!S61*100,"")</f>
        <v>-1.0416666666666665</v>
      </c>
      <c r="T25" s="117">
        <f>IFERROR('31'!T25/'32'!T61*100,"")</f>
        <v>3.9473684210526314</v>
      </c>
      <c r="U25" s="89"/>
      <c r="V25" s="117">
        <f>IFERROR('31'!V25/'32'!V61*100,"")</f>
        <v>7.9207920792079207</v>
      </c>
      <c r="W25" s="117">
        <f>IFERROR('31'!W25/'32'!W61*100,"")</f>
        <v>5.3571428571428568</v>
      </c>
      <c r="X25" s="117">
        <f>IFERROR('31'!X25/'32'!X61*100,"")</f>
        <v>11.111111111111111</v>
      </c>
      <c r="Y25" s="89"/>
      <c r="Z25" s="117">
        <f>IFERROR('31'!Z25/'32'!Z61*100,"")</f>
        <v>1.0204081632653061</v>
      </c>
      <c r="AA25" s="117">
        <f>IFERROR('31'!AA25/'32'!AA61*100,"")</f>
        <v>-3.8461538461538463</v>
      </c>
      <c r="AB25" s="117">
        <f>IFERROR('31'!AB25/'32'!AB61*100,"")</f>
        <v>6.5217391304347823</v>
      </c>
    </row>
    <row r="26" spans="1:28" s="1" customFormat="1" x14ac:dyDescent="0.2">
      <c r="A26" s="19" t="s">
        <v>29</v>
      </c>
      <c r="B26" s="117">
        <f>IFERROR('31'!B26/'32'!B62*100,"")</f>
        <v>0.28618152085036791</v>
      </c>
      <c r="C26" s="117">
        <f>IFERROR('31'!C26/'32'!C62*100,"")</f>
        <v>0.9942004971002486</v>
      </c>
      <c r="D26" s="117">
        <f>IFERROR('31'!D26/'32'!D62*100,"")</f>
        <v>-0.40355125100887806</v>
      </c>
      <c r="E26" s="89"/>
      <c r="F26" s="117">
        <f>IFERROR('31'!F26/'32'!F62*100,"")</f>
        <v>-0.4</v>
      </c>
      <c r="G26" s="117">
        <f>IFERROR('31'!G26/'32'!G62*100,"")</f>
        <v>0.38910505836575876</v>
      </c>
      <c r="H26" s="117">
        <f>IFERROR('31'!H26/'32'!H62*100,"")</f>
        <v>-1.2345679012345678</v>
      </c>
      <c r="I26" s="89"/>
      <c r="J26" s="117">
        <f>IFERROR('31'!J26/'32'!J62*100,"")</f>
        <v>0</v>
      </c>
      <c r="K26" s="117">
        <f>IFERROR('31'!K26/'32'!K62*100,"")</f>
        <v>0.43478260869565216</v>
      </c>
      <c r="L26" s="117">
        <f>IFERROR('31'!L26/'32'!L62*100,"")</f>
        <v>-0.41841004184100417</v>
      </c>
      <c r="M26" s="89"/>
      <c r="N26" s="117">
        <f>IFERROR('31'!N26/'32'!N62*100,"")</f>
        <v>0.70588235294117652</v>
      </c>
      <c r="O26" s="117">
        <f>IFERROR('31'!O26/'32'!O62*100,"")</f>
        <v>0</v>
      </c>
      <c r="P26" s="117">
        <f>IFERROR('31'!P26/'32'!P62*100,"")</f>
        <v>1.3513513513513513</v>
      </c>
      <c r="Q26" s="89"/>
      <c r="R26" s="117">
        <f>IFERROR('31'!R26/'32'!R62*100,"")</f>
        <v>-1.411764705882353</v>
      </c>
      <c r="S26" s="117">
        <f>IFERROR('31'!S26/'32'!S62*100,"")</f>
        <v>-0.99009900990099009</v>
      </c>
      <c r="T26" s="117">
        <f>IFERROR('31'!T26/'32'!T62*100,"")</f>
        <v>-1.7937219730941705</v>
      </c>
      <c r="U26" s="89"/>
      <c r="V26" s="117">
        <f>IFERROR('31'!V26/'32'!V62*100,"")</f>
        <v>3.6931818181818183</v>
      </c>
      <c r="W26" s="117">
        <f>IFERROR('31'!W26/'32'!W62*100,"")</f>
        <v>6.8571428571428577</v>
      </c>
      <c r="X26" s="117">
        <f>IFERROR('31'!X26/'32'!X62*100,"")</f>
        <v>0.56497175141242939</v>
      </c>
      <c r="Y26" s="89"/>
      <c r="Z26" s="117">
        <f>IFERROR('31'!Z26/'32'!Z62*100,"")</f>
        <v>-0.36363636363636365</v>
      </c>
      <c r="AA26" s="117">
        <f>IFERROR('31'!AA26/'32'!AA62*100,"")</f>
        <v>0</v>
      </c>
      <c r="AB26" s="117">
        <f>IFERROR('31'!AB26/'32'!AB62*100,"")</f>
        <v>-0.74074074074074081</v>
      </c>
    </row>
    <row r="27" spans="1:28" s="1" customFormat="1" x14ac:dyDescent="0.2">
      <c r="A27" s="19" t="s">
        <v>41</v>
      </c>
      <c r="B27" s="117">
        <f>IFERROR('31'!B27/'32'!B63*100,"")</f>
        <v>2.701822916666667</v>
      </c>
      <c r="C27" s="117">
        <f>IFERROR('31'!C27/'32'!C63*100,"")</f>
        <v>2.9611351017890191</v>
      </c>
      <c r="D27" s="117">
        <f>IFERROR('31'!D27/'32'!D63*100,"")</f>
        <v>2.4121295658166781</v>
      </c>
      <c r="E27" s="89"/>
      <c r="F27" s="117">
        <f>IFERROR('31'!F27/'32'!F63*100,"")</f>
        <v>2.1885521885521886</v>
      </c>
      <c r="G27" s="117">
        <f>IFERROR('31'!G27/'32'!G63*100,"")</f>
        <v>2.2364217252396164</v>
      </c>
      <c r="H27" s="117">
        <f>IFERROR('31'!H27/'32'!H63*100,"")</f>
        <v>2.1352313167259789</v>
      </c>
      <c r="I27" s="89"/>
      <c r="J27" s="117">
        <f>IFERROR('31'!J27/'32'!J63*100,"")</f>
        <v>-2.2181146025878005</v>
      </c>
      <c r="K27" s="117">
        <f>IFERROR('31'!K27/'32'!K63*100,"")</f>
        <v>-0.34843205574912894</v>
      </c>
      <c r="L27" s="117">
        <f>IFERROR('31'!L27/'32'!L63*100,"")</f>
        <v>-4.3307086614173231</v>
      </c>
      <c r="M27" s="89"/>
      <c r="N27" s="117">
        <f>IFERROR('31'!N27/'32'!N63*100,"")</f>
        <v>-0.38610038610038611</v>
      </c>
      <c r="O27" s="117">
        <f>IFERROR('31'!O27/'32'!O63*100,"")</f>
        <v>0</v>
      </c>
      <c r="P27" s="117">
        <f>IFERROR('31'!P27/'32'!P63*100,"")</f>
        <v>-0.8438818565400843</v>
      </c>
      <c r="Q27" s="89"/>
      <c r="R27" s="117">
        <f>IFERROR('31'!R27/'32'!R63*100,"")</f>
        <v>9.6505823627287857</v>
      </c>
      <c r="S27" s="117">
        <f>IFERROR('31'!S27/'32'!S63*100,"")</f>
        <v>7.7441077441077439</v>
      </c>
      <c r="T27" s="117">
        <f>IFERROR('31'!T27/'32'!T63*100,"")</f>
        <v>11.513157894736842</v>
      </c>
      <c r="U27" s="89"/>
      <c r="V27" s="117">
        <f>IFERROR('31'!V27/'32'!V63*100,"")</f>
        <v>4.8723897911832941</v>
      </c>
      <c r="W27" s="117">
        <f>IFERROR('31'!W27/'32'!W63*100,"")</f>
        <v>6.9387755102040813</v>
      </c>
      <c r="X27" s="117">
        <f>IFERROR('31'!X27/'32'!X63*100,"")</f>
        <v>2.1505376344086025</v>
      </c>
      <c r="Y27" s="89"/>
      <c r="Z27" s="117">
        <f>IFERROR('31'!Z27/'32'!Z63*100,"")</f>
        <v>1.2919896640826873</v>
      </c>
      <c r="AA27" s="117">
        <f>IFERROR('31'!AA27/'32'!AA63*100,"")</f>
        <v>1.0101010101010102</v>
      </c>
      <c r="AB27" s="117">
        <f>IFERROR('31'!AB27/'32'!AB63*100,"")</f>
        <v>1.5873015873015872</v>
      </c>
    </row>
    <row r="28" spans="1:28" s="1" customFormat="1" x14ac:dyDescent="0.2">
      <c r="A28" s="19" t="s">
        <v>42</v>
      </c>
      <c r="B28" s="117">
        <f>IFERROR('31'!B28/'32'!B64*100,"")</f>
        <v>2.4157303370786516</v>
      </c>
      <c r="C28" s="117">
        <f>IFERROR('31'!C28/'32'!C64*100,"")</f>
        <v>2.7582477014602489</v>
      </c>
      <c r="D28" s="117">
        <f>IFERROR('31'!D28/'32'!D64*100,"")</f>
        <v>2.0455873758036236</v>
      </c>
      <c r="E28" s="89"/>
      <c r="F28" s="117">
        <f>IFERROR('31'!F28/'32'!F64*100,"")</f>
        <v>0.93333333333333346</v>
      </c>
      <c r="G28" s="117">
        <f>IFERROR('31'!G28/'32'!G64*100,"")</f>
        <v>2.6960784313725492</v>
      </c>
      <c r="H28" s="117">
        <f>IFERROR('31'!H28/'32'!H64*100,"")</f>
        <v>-1.1695906432748537</v>
      </c>
      <c r="I28" s="89"/>
      <c r="J28" s="117">
        <f>IFERROR('31'!J28/'32'!J64*100,"")</f>
        <v>3.5279805352798053</v>
      </c>
      <c r="K28" s="117">
        <f>IFERROR('31'!K28/'32'!K64*100,"")</f>
        <v>2.5522041763341066</v>
      </c>
      <c r="L28" s="117">
        <f>IFERROR('31'!L28/'32'!L64*100,"")</f>
        <v>4.6035805626598467</v>
      </c>
      <c r="M28" s="89"/>
      <c r="N28" s="117">
        <f>IFERROR('31'!N28/'32'!N64*100,"")</f>
        <v>0.333889816360601</v>
      </c>
      <c r="O28" s="117">
        <f>IFERROR('31'!O28/'32'!O64*100,"")</f>
        <v>1.6339869281045754</v>
      </c>
      <c r="P28" s="117">
        <f>IFERROR('31'!P28/'32'!P64*100,"")</f>
        <v>-1.0238907849829351</v>
      </c>
      <c r="Q28" s="89"/>
      <c r="R28" s="117">
        <f>IFERROR('31'!R28/'32'!R64*100,"")</f>
        <v>5.1971326164874547</v>
      </c>
      <c r="S28" s="117">
        <f>IFERROR('31'!S28/'32'!S64*100,"")</f>
        <v>4.4982698961937722</v>
      </c>
      <c r="T28" s="117">
        <f>IFERROR('31'!T28/'32'!T64*100,"")</f>
        <v>5.9479553903345721</v>
      </c>
      <c r="U28" s="89"/>
      <c r="V28" s="117">
        <f>IFERROR('31'!V28/'32'!V64*100,"")</f>
        <v>6.0324825986078885</v>
      </c>
      <c r="W28" s="117">
        <f>IFERROR('31'!W28/'32'!W64*100,"")</f>
        <v>6.103286384976526</v>
      </c>
      <c r="X28" s="117">
        <f>IFERROR('31'!X28/'32'!X64*100,"")</f>
        <v>5.9633027522935782</v>
      </c>
      <c r="Y28" s="89"/>
      <c r="Z28" s="117">
        <f>IFERROR('31'!Z28/'32'!Z64*100,"")</f>
        <v>-1.7500000000000002</v>
      </c>
      <c r="AA28" s="117">
        <f>IFERROR('31'!AA28/'32'!AA64*100,"")</f>
        <v>-0.99009900990099009</v>
      </c>
      <c r="AB28" s="117">
        <f>IFERROR('31'!AB28/'32'!AB64*100,"")</f>
        <v>-2.5252525252525251</v>
      </c>
    </row>
    <row r="29" spans="1:28" s="1" customFormat="1" x14ac:dyDescent="0.2">
      <c r="A29" s="19" t="s">
        <v>30</v>
      </c>
      <c r="B29" s="117">
        <f>IFERROR('31'!B29/'32'!B65*100,"")</f>
        <v>1.6647531572904706</v>
      </c>
      <c r="C29" s="117">
        <f>IFERROR('31'!C29/'32'!C65*100,"")</f>
        <v>1.2359550561797752</v>
      </c>
      <c r="D29" s="117">
        <f>IFERROR('31'!D29/'32'!D65*100,"")</f>
        <v>2.112676056338028</v>
      </c>
      <c r="E29" s="89"/>
      <c r="F29" s="117">
        <f>IFERROR('31'!F29/'32'!F65*100,"")</f>
        <v>0</v>
      </c>
      <c r="G29" s="117">
        <f>IFERROR('31'!G29/'32'!G65*100,"")</f>
        <v>-1.1494252873563218</v>
      </c>
      <c r="H29" s="117">
        <f>IFERROR('31'!H29/'32'!H65*100,"")</f>
        <v>1.098901098901099</v>
      </c>
      <c r="I29" s="89"/>
      <c r="J29" s="117">
        <f>IFERROR('31'!J29/'32'!J65*100,"")</f>
        <v>0.55248618784530379</v>
      </c>
      <c r="K29" s="117">
        <f>IFERROR('31'!K29/'32'!K65*100,"")</f>
        <v>0.98039215686274506</v>
      </c>
      <c r="L29" s="117">
        <f>IFERROR('31'!L29/'32'!L65*100,"")</f>
        <v>0</v>
      </c>
      <c r="M29" s="89"/>
      <c r="N29" s="117">
        <f>IFERROR('31'!N29/'32'!N65*100,"")</f>
        <v>-0.3115264797507788</v>
      </c>
      <c r="O29" s="117">
        <f>IFERROR('31'!O29/'32'!O65*100,"")</f>
        <v>-0.61349693251533743</v>
      </c>
      <c r="P29" s="117">
        <f>IFERROR('31'!P29/'32'!P65*100,"")</f>
        <v>0</v>
      </c>
      <c r="Q29" s="89"/>
      <c r="R29" s="117">
        <f>IFERROR('31'!R29/'32'!R65*100,"")</f>
        <v>2.6515151515151514</v>
      </c>
      <c r="S29" s="117">
        <f>IFERROR('31'!S29/'32'!S65*100,"")</f>
        <v>1.4705882352941175</v>
      </c>
      <c r="T29" s="117">
        <f>IFERROR('31'!T29/'32'!T65*100,"")</f>
        <v>3.90625</v>
      </c>
      <c r="U29" s="89"/>
      <c r="V29" s="117">
        <f>IFERROR('31'!V29/'32'!V65*100,"")</f>
        <v>8.2608695652173907</v>
      </c>
      <c r="W29" s="117">
        <f>IFERROR('31'!W29/'32'!W65*100,"")</f>
        <v>9.3457943925233646</v>
      </c>
      <c r="X29" s="117">
        <f>IFERROR('31'!X29/'32'!X65*100,"")</f>
        <v>7.3170731707317067</v>
      </c>
      <c r="Y29" s="89"/>
      <c r="Z29" s="117">
        <f>IFERROR('31'!Z29/'32'!Z65*100,"")</f>
        <v>0.9569377990430622</v>
      </c>
      <c r="AA29" s="117">
        <f>IFERROR('31'!AA29/'32'!AA65*100,"")</f>
        <v>0</v>
      </c>
      <c r="AB29" s="117">
        <f>IFERROR('31'!AB29/'32'!AB65*100,"")</f>
        <v>1.9417475728155338</v>
      </c>
    </row>
    <row r="30" spans="1:28" s="1" customFormat="1" x14ac:dyDescent="0.2">
      <c r="A30" s="19" t="s">
        <v>31</v>
      </c>
      <c r="B30" s="117">
        <f>IFERROR('31'!B30/'32'!B66*100,"")</f>
        <v>0.65160729800173756</v>
      </c>
      <c r="C30" s="117">
        <f>IFERROR('31'!C30/'32'!C66*100,"")</f>
        <v>8.4602368866328256E-2</v>
      </c>
      <c r="D30" s="117">
        <f>IFERROR('31'!D30/'32'!D66*100,"")</f>
        <v>1.25</v>
      </c>
      <c r="E30" s="89"/>
      <c r="F30" s="117">
        <f>IFERROR('31'!F30/'32'!F66*100,"")</f>
        <v>2.0793950850661624</v>
      </c>
      <c r="G30" s="117">
        <f>IFERROR('31'!G30/'32'!G66*100,"")</f>
        <v>3.2374100719424459</v>
      </c>
      <c r="H30" s="117">
        <f>IFERROR('31'!H30/'32'!H66*100,"")</f>
        <v>0.79681274900398402</v>
      </c>
      <c r="I30" s="89"/>
      <c r="J30" s="117">
        <f>IFERROR('31'!J30/'32'!J66*100,"")</f>
        <v>-3.7383177570093453</v>
      </c>
      <c r="K30" s="117">
        <f>IFERROR('31'!K30/'32'!K66*100,"")</f>
        <v>-6.6037735849056602</v>
      </c>
      <c r="L30" s="117">
        <f>IFERROR('31'!L30/'32'!L66*100,"")</f>
        <v>-0.92592592592592582</v>
      </c>
      <c r="M30" s="89"/>
      <c r="N30" s="117">
        <f>IFERROR('31'!N30/'32'!N66*100,"")</f>
        <v>-1.0498687664041995</v>
      </c>
      <c r="O30" s="117">
        <f>IFERROR('31'!O30/'32'!O66*100,"")</f>
        <v>-1.5873015873015872</v>
      </c>
      <c r="P30" s="117">
        <f>IFERROR('31'!P30/'32'!P66*100,"")</f>
        <v>-0.52083333333333326</v>
      </c>
      <c r="Q30" s="89"/>
      <c r="R30" s="117">
        <f>IFERROR('31'!R30/'32'!R66*100,"")</f>
        <v>0.25316455696202533</v>
      </c>
      <c r="S30" s="117">
        <f>IFERROR('31'!S30/'32'!S66*100,"")</f>
        <v>0.99009900990099009</v>
      </c>
      <c r="T30" s="117">
        <f>IFERROR('31'!T30/'32'!T66*100,"")</f>
        <v>-0.5181347150259068</v>
      </c>
      <c r="U30" s="89"/>
      <c r="V30" s="117">
        <f>IFERROR('31'!V30/'32'!V66*100,"")</f>
        <v>8.4142394822006477</v>
      </c>
      <c r="W30" s="117">
        <f>IFERROR('31'!W30/'32'!W66*100,"")</f>
        <v>6.0975609756097562</v>
      </c>
      <c r="X30" s="117">
        <f>IFERROR('31'!X30/'32'!X66*100,"")</f>
        <v>11.03448275862069</v>
      </c>
      <c r="Y30" s="89"/>
      <c r="Z30" s="117">
        <f>IFERROR('31'!Z30/'32'!Z66*100,"")</f>
        <v>-1.153846153846154</v>
      </c>
      <c r="AA30" s="117">
        <f>IFERROR('31'!AA30/'32'!AA66*100,"")</f>
        <v>-2.1897810218978102</v>
      </c>
      <c r="AB30" s="117">
        <f>IFERROR('31'!AB30/'32'!AB66*100,"")</f>
        <v>0</v>
      </c>
    </row>
    <row r="31" spans="1:28" s="1" customFormat="1" x14ac:dyDescent="0.2">
      <c r="A31" s="19" t="s">
        <v>32</v>
      </c>
      <c r="B31" s="117">
        <f>IFERROR('31'!B31/'32'!B67*100,"")</f>
        <v>2.7815600077805875</v>
      </c>
      <c r="C31" s="117">
        <f>IFERROR('31'!C31/'32'!C67*100,"")</f>
        <v>4.3981481481481479</v>
      </c>
      <c r="D31" s="117">
        <f>IFERROR('31'!D31/'32'!D67*100,"")</f>
        <v>1.1377010592389172</v>
      </c>
      <c r="E31" s="89"/>
      <c r="F31" s="117">
        <f>IFERROR('31'!F31/'32'!F67*100,"")</f>
        <v>9.0009000900090008E-2</v>
      </c>
      <c r="G31" s="117">
        <f>IFERROR('31'!G31/'32'!G67*100,"")</f>
        <v>0.17889087656529518</v>
      </c>
      <c r="H31" s="117">
        <f>IFERROR('31'!H31/'32'!H67*100,"")</f>
        <v>0</v>
      </c>
      <c r="I31" s="89"/>
      <c r="J31" s="117">
        <f>IFERROR('31'!J31/'32'!J67*100,"")</f>
        <v>0.58365758754863817</v>
      </c>
      <c r="K31" s="117">
        <f>IFERROR('31'!K31/'32'!K67*100,"")</f>
        <v>2.6871401151631478</v>
      </c>
      <c r="L31" s="117">
        <f>IFERROR('31'!L31/'32'!L67*100,"")</f>
        <v>-1.5779092702169626</v>
      </c>
      <c r="M31" s="89"/>
      <c r="N31" s="117">
        <f>IFERROR('31'!N31/'32'!N67*100,"")</f>
        <v>0.31446540880503149</v>
      </c>
      <c r="O31" s="117">
        <f>IFERROR('31'!O31/'32'!O67*100,"")</f>
        <v>1.948051948051948</v>
      </c>
      <c r="P31" s="117">
        <f>IFERROR('31'!P31/'32'!P67*100,"")</f>
        <v>-1.2195121951219512</v>
      </c>
      <c r="Q31" s="89"/>
      <c r="R31" s="117">
        <f>IFERROR('31'!R31/'32'!R67*100,"")</f>
        <v>4.431137724550898</v>
      </c>
      <c r="S31" s="117">
        <f>IFERROR('31'!S31/'32'!S67*100,"")</f>
        <v>5.895691609977324</v>
      </c>
      <c r="T31" s="117">
        <f>IFERROR('31'!T31/'32'!T67*100,"")</f>
        <v>2.7918781725888326</v>
      </c>
      <c r="U31" s="89"/>
      <c r="V31" s="117">
        <f>IFERROR('31'!V31/'32'!V67*100,"")</f>
        <v>15.6957928802589</v>
      </c>
      <c r="W31" s="117">
        <f>IFERROR('31'!W31/'32'!W67*100,"")</f>
        <v>20.062695924764888</v>
      </c>
      <c r="X31" s="117">
        <f>IFERROR('31'!X31/'32'!X67*100,"")</f>
        <v>11.036789297658862</v>
      </c>
      <c r="Y31" s="89"/>
      <c r="Z31" s="117">
        <f>IFERROR('31'!Z31/'32'!Z67*100,"")</f>
        <v>-0.16806722689075632</v>
      </c>
      <c r="AA31" s="117">
        <f>IFERROR('31'!AA31/'32'!AA67*100,"")</f>
        <v>0</v>
      </c>
      <c r="AB31" s="117">
        <f>IFERROR('31'!AB31/'32'!AB67*100,"")</f>
        <v>-0.32786885245901637</v>
      </c>
    </row>
    <row r="32" spans="1:28" s="1" customFormat="1" x14ac:dyDescent="0.2">
      <c r="A32" s="19" t="s">
        <v>54</v>
      </c>
      <c r="B32" s="117">
        <f>IFERROR('31'!B32/'32'!B68*100,"")</f>
        <v>1.6355678415111725</v>
      </c>
      <c r="C32" s="117">
        <f>IFERROR('31'!C32/'32'!C68*100,"")</f>
        <v>1.8429135585783236</v>
      </c>
      <c r="D32" s="117">
        <f>IFERROR('31'!D32/'32'!D68*100,"")</f>
        <v>1.4064015518913677</v>
      </c>
      <c r="E32" s="89"/>
      <c r="F32" s="117">
        <f>IFERROR('31'!F32/'32'!F68*100,"")</f>
        <v>-0.21008403361344538</v>
      </c>
      <c r="G32" s="117">
        <f>IFERROR('31'!G32/'32'!G68*100,"")</f>
        <v>-0.19379844961240311</v>
      </c>
      <c r="H32" s="117">
        <f>IFERROR('31'!H32/'32'!H68*100,"")</f>
        <v>-0.22935779816513763</v>
      </c>
      <c r="I32" s="89"/>
      <c r="J32" s="117">
        <f>IFERROR('31'!J32/'32'!J68*100,"")</f>
        <v>-1.053740779768177</v>
      </c>
      <c r="K32" s="117">
        <f>IFERROR('31'!K32/'32'!K68*100,"")</f>
        <v>0.8</v>
      </c>
      <c r="L32" s="117">
        <f>IFERROR('31'!L32/'32'!L68*100,"")</f>
        <v>-3.1180400890868598</v>
      </c>
      <c r="M32" s="89"/>
      <c r="N32" s="117">
        <f>IFERROR('31'!N32/'32'!N68*100,"")</f>
        <v>0.24600246002460024</v>
      </c>
      <c r="O32" s="117">
        <f>IFERROR('31'!O32/'32'!O68*100,"")</f>
        <v>-0.23809523809523811</v>
      </c>
      <c r="P32" s="117">
        <f>IFERROR('31'!P32/'32'!P68*100,"")</f>
        <v>0.76335877862595414</v>
      </c>
      <c r="Q32" s="89"/>
      <c r="R32" s="117">
        <f>IFERROR('31'!R32/'32'!R68*100,"")</f>
        <v>4.3541364296081273</v>
      </c>
      <c r="S32" s="117">
        <f>IFERROR('31'!S32/'32'!S68*100,"")</f>
        <v>4.0114613180515759</v>
      </c>
      <c r="T32" s="117">
        <f>IFERROR('31'!T32/'32'!T68*100,"")</f>
        <v>4.7058823529411766</v>
      </c>
      <c r="U32" s="89"/>
      <c r="V32" s="117">
        <f>IFERROR('31'!V32/'32'!V68*100,"")</f>
        <v>9.8814229249011856</v>
      </c>
      <c r="W32" s="117">
        <f>IFERROR('31'!W32/'32'!W68*100,"")</f>
        <v>9.5588235294117645</v>
      </c>
      <c r="X32" s="117">
        <f>IFERROR('31'!X32/'32'!X68*100,"")</f>
        <v>10.256410256410255</v>
      </c>
      <c r="Y32" s="89"/>
      <c r="Z32" s="117">
        <f>IFERROR('31'!Z32/'32'!Z68*100,"")</f>
        <v>0.23148148148148145</v>
      </c>
      <c r="AA32" s="117">
        <f>IFERROR('31'!AA32/'32'!AA68*100,"")</f>
        <v>0</v>
      </c>
      <c r="AB32" s="117">
        <f>IFERROR('31'!AB32/'32'!AB68*100,"")</f>
        <v>0.47619047619047622</v>
      </c>
    </row>
    <row r="33" spans="1:29" s="1" customFormat="1" x14ac:dyDescent="0.2">
      <c r="A33" s="19" t="s">
        <v>43</v>
      </c>
      <c r="B33" s="117">
        <f>IFERROR('31'!B33/'32'!B69*100,"")</f>
        <v>3.5310734463276838</v>
      </c>
      <c r="C33" s="117">
        <f>IFERROR('31'!C33/'32'!C69*100,"")</f>
        <v>3.2624113475177303</v>
      </c>
      <c r="D33" s="117">
        <f>IFERROR('31'!D33/'32'!D69*100,"")</f>
        <v>3.79746835443038</v>
      </c>
      <c r="E33" s="89"/>
      <c r="F33" s="117">
        <f>IFERROR('31'!F33/'32'!F69*100,"")</f>
        <v>0.35842293906810035</v>
      </c>
      <c r="G33" s="117">
        <f>IFERROR('31'!G33/'32'!G69*100,"")</f>
        <v>-0.81300813008130091</v>
      </c>
      <c r="H33" s="117">
        <f>IFERROR('31'!H33/'32'!H69*100,"")</f>
        <v>1.2820512820512819</v>
      </c>
      <c r="I33" s="89"/>
      <c r="J33" s="117">
        <f>IFERROR('31'!J33/'32'!J69*100,"")</f>
        <v>0.36630036630036628</v>
      </c>
      <c r="K33" s="117">
        <f>IFERROR('31'!K33/'32'!K69*100,"")</f>
        <v>-0.72463768115942029</v>
      </c>
      <c r="L33" s="117">
        <f>IFERROR('31'!L33/'32'!L69*100,"")</f>
        <v>1.4814814814814816</v>
      </c>
      <c r="M33" s="89"/>
      <c r="N33" s="117">
        <f>IFERROR('31'!N33/'32'!N69*100,"")</f>
        <v>4.7430830039525684</v>
      </c>
      <c r="O33" s="117">
        <f>IFERROR('31'!O33/'32'!O69*100,"")</f>
        <v>3.225806451612903</v>
      </c>
      <c r="P33" s="117">
        <f>IFERROR('31'!P33/'32'!P69*100,"")</f>
        <v>6.2015503875968996</v>
      </c>
      <c r="Q33" s="89"/>
      <c r="R33" s="117">
        <f>IFERROR('31'!R33/'32'!R69*100,"")</f>
        <v>7.4803149606299222</v>
      </c>
      <c r="S33" s="117">
        <f>IFERROR('31'!S33/'32'!S69*100,"")</f>
        <v>7.518796992481203</v>
      </c>
      <c r="T33" s="117">
        <f>IFERROR('31'!T33/'32'!T69*100,"")</f>
        <v>7.4380165289256199</v>
      </c>
      <c r="U33" s="89"/>
      <c r="V33" s="117">
        <f>IFERROR('31'!V33/'32'!V69*100,"")</f>
        <v>8.2872928176795568</v>
      </c>
      <c r="W33" s="117">
        <f>IFERROR('31'!W33/'32'!W69*100,"")</f>
        <v>9.4736842105263168</v>
      </c>
      <c r="X33" s="117">
        <f>IFERROR('31'!X33/'32'!X69*100,"")</f>
        <v>6.9767441860465116</v>
      </c>
      <c r="Y33" s="89"/>
      <c r="Z33" s="117">
        <f>IFERROR('31'!Z33/'32'!Z69*100,"")</f>
        <v>1.1363636363636365</v>
      </c>
      <c r="AA33" s="117">
        <f>IFERROR('31'!AA33/'32'!AA69*100,"")</f>
        <v>2.1739130434782608</v>
      </c>
      <c r="AB33" s="117">
        <f>IFERROR('31'!AB33/'32'!AB69*100,"")</f>
        <v>0</v>
      </c>
    </row>
    <row r="34" spans="1:29" s="1" customFormat="1" x14ac:dyDescent="0.2">
      <c r="A34" s="19" t="s">
        <v>44</v>
      </c>
      <c r="B34" s="117">
        <f>IFERROR('31'!B34/'32'!B70*100,"")</f>
        <v>0</v>
      </c>
      <c r="C34" s="117">
        <f>IFERROR('31'!C34/'32'!C70*100,"")</f>
        <v>-0.6097560975609756</v>
      </c>
      <c r="D34" s="117">
        <f>IFERROR('31'!D34/'32'!D70*100,"")</f>
        <v>0.69541029207232274</v>
      </c>
      <c r="E34" s="89"/>
      <c r="F34" s="117">
        <f>IFERROR('31'!F34/'32'!F70*100,"")</f>
        <v>-2.2950819672131146</v>
      </c>
      <c r="G34" s="117">
        <f>IFERROR('31'!G34/'32'!G70*100,"")</f>
        <v>-1.9230769230769231</v>
      </c>
      <c r="H34" s="117">
        <f>IFERROR('31'!H34/'32'!H70*100,"")</f>
        <v>-2.6845637583892619</v>
      </c>
      <c r="I34" s="89"/>
      <c r="J34" s="117">
        <f>IFERROR('31'!J34/'32'!J70*100,"")</f>
        <v>0.28653295128939826</v>
      </c>
      <c r="K34" s="117">
        <f>IFERROR('31'!K34/'32'!K70*100,"")</f>
        <v>-1.5384615384615385</v>
      </c>
      <c r="L34" s="117">
        <f>IFERROR('31'!L34/'32'!L70*100,"")</f>
        <v>2.5974025974025974</v>
      </c>
      <c r="M34" s="89"/>
      <c r="N34" s="117">
        <f>IFERROR('31'!N34/'32'!N70*100,"")</f>
        <v>-0.37037037037037041</v>
      </c>
      <c r="O34" s="117">
        <f>IFERROR('31'!O34/'32'!O70*100,"")</f>
        <v>-0.72992700729927007</v>
      </c>
      <c r="P34" s="117">
        <f>IFERROR('31'!P34/'32'!P70*100,"")</f>
        <v>0</v>
      </c>
      <c r="Q34" s="89"/>
      <c r="R34" s="117">
        <f>IFERROR('31'!R34/'32'!R70*100,"")</f>
        <v>1.8450184501845017</v>
      </c>
      <c r="S34" s="117">
        <f>IFERROR('31'!S34/'32'!S70*100,"")</f>
        <v>2.4390243902439024</v>
      </c>
      <c r="T34" s="117">
        <f>IFERROR('31'!T34/'32'!T70*100,"")</f>
        <v>0.93457943925233633</v>
      </c>
      <c r="U34" s="89"/>
      <c r="V34" s="117">
        <f>IFERROR('31'!V34/'32'!V70*100,"")</f>
        <v>1.9230769230769231</v>
      </c>
      <c r="W34" s="117">
        <f>IFERROR('31'!W34/'32'!W70*100,"")</f>
        <v>0.92592592592592582</v>
      </c>
      <c r="X34" s="117">
        <f>IFERROR('31'!X34/'32'!X70*100,"")</f>
        <v>3</v>
      </c>
      <c r="Y34" s="89"/>
      <c r="Z34" s="117">
        <f>IFERROR('31'!Z34/'32'!Z70*100,"")</f>
        <v>-1.4705882352941175</v>
      </c>
      <c r="AA34" s="117">
        <f>IFERROR('31'!AA34/'32'!AA70*100,"")</f>
        <v>-5</v>
      </c>
      <c r="AB34" s="117">
        <f>IFERROR('31'!AB34/'32'!AB70*100,"")</f>
        <v>1.3157894736842104</v>
      </c>
    </row>
    <row r="35" spans="1:29" s="1" customFormat="1" x14ac:dyDescent="0.2">
      <c r="A35" s="19" t="s">
        <v>45</v>
      </c>
      <c r="B35" s="117">
        <f>IFERROR('31'!B35/'32'!B71*100,"")</f>
        <v>1.711212516297262</v>
      </c>
      <c r="C35" s="117">
        <f>IFERROR('31'!C35/'32'!C71*100,"")</f>
        <v>1.8849206349206349</v>
      </c>
      <c r="D35" s="117">
        <f>IFERROR('31'!D35/'32'!D71*100,"")</f>
        <v>1.5424164524421593</v>
      </c>
      <c r="E35" s="89"/>
      <c r="F35" s="117">
        <f>IFERROR('31'!F35/'32'!F71*100,"")</f>
        <v>-0.16474464579901155</v>
      </c>
      <c r="G35" s="117">
        <f>IFERROR('31'!G35/'32'!G71*100,"")</f>
        <v>0.79617834394904463</v>
      </c>
      <c r="H35" s="117">
        <f>IFERROR('31'!H35/'32'!H71*100,"")</f>
        <v>-1.1945392491467577</v>
      </c>
      <c r="I35" s="89"/>
      <c r="J35" s="117">
        <f>IFERROR('31'!J35/'32'!J71*100,"")</f>
        <v>1.3250194855806703</v>
      </c>
      <c r="K35" s="117">
        <f>IFERROR('31'!K35/'32'!K71*100,"")</f>
        <v>2.1538461538461537</v>
      </c>
      <c r="L35" s="117">
        <f>IFERROR('31'!L35/'32'!L71*100,"")</f>
        <v>0.47393364928909953</v>
      </c>
      <c r="M35" s="89"/>
      <c r="N35" s="117">
        <f>IFERROR('31'!N35/'32'!N71*100,"")</f>
        <v>0.61619718309859151</v>
      </c>
      <c r="O35" s="117">
        <f>IFERROR('31'!O35/'32'!O71*100,"")</f>
        <v>0</v>
      </c>
      <c r="P35" s="117">
        <f>IFERROR('31'!P35/'32'!P71*100,"")</f>
        <v>1.1884550084889642</v>
      </c>
      <c r="Q35" s="89"/>
      <c r="R35" s="117">
        <f>IFERROR('31'!R35/'32'!R71*100,"")</f>
        <v>1.5857284440039643</v>
      </c>
      <c r="S35" s="117">
        <f>IFERROR('31'!S35/'32'!S71*100,"")</f>
        <v>0.21141649048625794</v>
      </c>
      <c r="T35" s="117">
        <f>IFERROR('31'!T35/'32'!T71*100,"")</f>
        <v>2.7985074626865671</v>
      </c>
      <c r="U35" s="89"/>
      <c r="V35" s="117">
        <f>IFERROR('31'!V35/'32'!V71*100,"")</f>
        <v>6.4480874316939882</v>
      </c>
      <c r="W35" s="117">
        <f>IFERROR('31'!W35/'32'!W71*100,"")</f>
        <v>7.415730337078652</v>
      </c>
      <c r="X35" s="117">
        <f>IFERROR('31'!X35/'32'!X71*100,"")</f>
        <v>5.5319148936170208</v>
      </c>
      <c r="Y35" s="89"/>
      <c r="Z35" s="117">
        <f>IFERROR('31'!Z35/'32'!Z71*100,"")</f>
        <v>1.3816925734024179</v>
      </c>
      <c r="AA35" s="117">
        <f>IFERROR('31'!AA35/'32'!AA71*100,"")</f>
        <v>1.4234875444839856</v>
      </c>
      <c r="AB35" s="117">
        <f>IFERROR('31'!AB35/'32'!AB71*100,"")</f>
        <v>1.3422818791946309</v>
      </c>
    </row>
    <row r="36" spans="1:29" s="1" customFormat="1" x14ac:dyDescent="0.2">
      <c r="A36" s="19" t="s">
        <v>46</v>
      </c>
      <c r="B36" s="117">
        <f>IFERROR('31'!B36/'32'!B72*100,"")</f>
        <v>2.7114967462039048</v>
      </c>
      <c r="C36" s="117">
        <f>IFERROR('31'!C36/'32'!C72*100,"")</f>
        <v>3.0263726761781236</v>
      </c>
      <c r="D36" s="117">
        <f>IFERROR('31'!D36/'32'!D72*100,"")</f>
        <v>2.39442751414889</v>
      </c>
      <c r="E36" s="89"/>
      <c r="F36" s="117">
        <f>IFERROR('31'!F36/'32'!F72*100,"")</f>
        <v>1.3057671381936888</v>
      </c>
      <c r="G36" s="117">
        <f>IFERROR('31'!G36/'32'!G72*100,"")</f>
        <v>2.6490066225165565</v>
      </c>
      <c r="H36" s="117">
        <f>IFERROR('31'!H36/'32'!H72*100,"")</f>
        <v>0</v>
      </c>
      <c r="I36" s="89"/>
      <c r="J36" s="117">
        <f>IFERROR('31'!J36/'32'!J72*100,"")</f>
        <v>2.0063357972544877</v>
      </c>
      <c r="K36" s="117">
        <f>IFERROR('31'!K36/'32'!K72*100,"")</f>
        <v>2.6104417670682731</v>
      </c>
      <c r="L36" s="117">
        <f>IFERROR('31'!L36/'32'!L72*100,"")</f>
        <v>1.3363028953229399</v>
      </c>
      <c r="M36" s="89"/>
      <c r="N36" s="117">
        <f>IFERROR('31'!N36/'32'!N72*100,"")</f>
        <v>1.2239902080783354</v>
      </c>
      <c r="O36" s="117">
        <f>IFERROR('31'!O36/'32'!O72*100,"")</f>
        <v>1.6786570743405276</v>
      </c>
      <c r="P36" s="117">
        <f>IFERROR('31'!P36/'32'!P72*100,"")</f>
        <v>0.75</v>
      </c>
      <c r="Q36" s="89"/>
      <c r="R36" s="117">
        <f>IFERROR('31'!R36/'32'!R72*100,"")</f>
        <v>6.5128900949796469</v>
      </c>
      <c r="S36" s="117">
        <f>IFERROR('31'!S36/'32'!S72*100,"")</f>
        <v>7.02247191011236</v>
      </c>
      <c r="T36" s="117">
        <f>IFERROR('31'!T36/'32'!T72*100,"")</f>
        <v>6.0367454068241466</v>
      </c>
      <c r="U36" s="89"/>
      <c r="V36" s="117">
        <f>IFERROR('31'!V36/'32'!V72*100,"")</f>
        <v>5.0632911392405067</v>
      </c>
      <c r="W36" s="117">
        <f>IFERROR('31'!W36/'32'!W72*100,"")</f>
        <v>2.9315960912052117</v>
      </c>
      <c r="X36" s="117">
        <f>IFERROR('31'!X36/'32'!X72*100,"")</f>
        <v>7.0769230769230766</v>
      </c>
      <c r="Y36" s="89"/>
      <c r="Z36" s="117">
        <f>IFERROR('31'!Z36/'32'!Z72*100,"")</f>
        <v>0.71684587813620071</v>
      </c>
      <c r="AA36" s="117">
        <f>IFERROR('31'!AA36/'32'!AA72*100,"")</f>
        <v>1.4184397163120568</v>
      </c>
      <c r="AB36" s="117">
        <f>IFERROR('31'!AB36/'32'!AB72*100,"")</f>
        <v>0</v>
      </c>
    </row>
    <row r="37" spans="1:29" s="1" customFormat="1" ht="13.5" thickBot="1" x14ac:dyDescent="0.25">
      <c r="A37" s="19" t="s">
        <v>47</v>
      </c>
      <c r="B37" s="117">
        <f>IFERROR('31'!B37/'32'!B73*100,"")</f>
        <v>1.8320610687022902</v>
      </c>
      <c r="C37" s="117">
        <f>IFERROR('31'!C37/'32'!C73*100,"")</f>
        <v>3.1578947368421053</v>
      </c>
      <c r="D37" s="117">
        <f>IFERROR('31'!D37/'32'!D73*100,"")</f>
        <v>0.46511627906976744</v>
      </c>
      <c r="E37" s="89"/>
      <c r="F37" s="117">
        <f>IFERROR('31'!F37/'32'!F73*100,"")</f>
        <v>0.71684587813620071</v>
      </c>
      <c r="G37" s="117">
        <f>IFERROR('31'!G37/'32'!G73*100,"")</f>
        <v>3.5971223021582732</v>
      </c>
      <c r="H37" s="117">
        <f>IFERROR('31'!H37/'32'!H73*100,"")</f>
        <v>-2.1428571428571428</v>
      </c>
      <c r="I37" s="89"/>
      <c r="J37" s="117">
        <f>IFERROR('31'!J37/'32'!J73*100,"")</f>
        <v>0</v>
      </c>
      <c r="K37" s="117">
        <f>IFERROR('31'!K37/'32'!K73*100,"")</f>
        <v>1.3605442176870748</v>
      </c>
      <c r="L37" s="117">
        <f>IFERROR('31'!L37/'32'!L73*100,"")</f>
        <v>-1.4814814814814816</v>
      </c>
      <c r="M37" s="89"/>
      <c r="N37" s="117">
        <f>IFERROR('31'!N37/'32'!N73*100,"")</f>
        <v>0.43668122270742354</v>
      </c>
      <c r="O37" s="117">
        <f>IFERROR('31'!O37/'32'!O73*100,"")</f>
        <v>-0.86206896551724133</v>
      </c>
      <c r="P37" s="117">
        <f>IFERROR('31'!P37/'32'!P73*100,"")</f>
        <v>1.7699115044247788</v>
      </c>
      <c r="Q37" s="89"/>
      <c r="R37" s="117">
        <f>IFERROR('31'!R37/'32'!R73*100,"")</f>
        <v>3.6199095022624439</v>
      </c>
      <c r="S37" s="117">
        <f>IFERROR('31'!S37/'32'!S73*100,"")</f>
        <v>5.5045871559633035</v>
      </c>
      <c r="T37" s="117">
        <f>IFERROR('31'!T37/'32'!T73*100,"")</f>
        <v>1.7857142857142856</v>
      </c>
      <c r="U37" s="89"/>
      <c r="V37" s="117">
        <f>IFERROR('31'!V37/'32'!V73*100,"")</f>
        <v>7.333333333333333</v>
      </c>
      <c r="W37" s="117">
        <f>IFERROR('31'!W37/'32'!W73*100,"")</f>
        <v>10.526315789473683</v>
      </c>
      <c r="X37" s="117">
        <f>IFERROR('31'!X37/'32'!X73*100,"")</f>
        <v>4.0540540540540544</v>
      </c>
      <c r="Y37" s="89"/>
      <c r="Z37" s="117">
        <f>IFERROR('31'!Z37/'32'!Z73*100,"")</f>
        <v>1.3422818791946309</v>
      </c>
      <c r="AA37" s="117">
        <f>IFERROR('31'!AA37/'32'!AA73*100,"")</f>
        <v>1.2820512820512819</v>
      </c>
      <c r="AB37" s="117">
        <f>IFERROR('31'!AB37/'32'!AB73*100,"")</f>
        <v>1.4084507042253522</v>
      </c>
    </row>
    <row r="38" spans="1:29" ht="15" customHeight="1" x14ac:dyDescent="0.2">
      <c r="A38" s="52" t="s">
        <v>154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</row>
    <row r="39" spans="1:29" ht="12" x14ac:dyDescent="0.2">
      <c r="A39" s="16" t="s">
        <v>242</v>
      </c>
    </row>
    <row r="42" spans="1:29" s="75" customFormat="1" ht="17.25" customHeight="1" x14ac:dyDescent="0.15">
      <c r="A42" s="176" t="s">
        <v>24</v>
      </c>
      <c r="B42" s="173" t="s">
        <v>0</v>
      </c>
      <c r="C42" s="173"/>
      <c r="D42" s="173"/>
      <c r="E42" s="124"/>
      <c r="F42" s="173" t="s">
        <v>118</v>
      </c>
      <c r="G42" s="173"/>
      <c r="H42" s="173"/>
      <c r="I42" s="124"/>
      <c r="J42" s="173" t="s">
        <v>119</v>
      </c>
      <c r="K42" s="173"/>
      <c r="L42" s="173"/>
      <c r="M42" s="124"/>
      <c r="N42" s="173" t="s">
        <v>120</v>
      </c>
      <c r="O42" s="173"/>
      <c r="P42" s="173"/>
      <c r="Q42" s="124"/>
      <c r="R42" s="173" t="s">
        <v>121</v>
      </c>
      <c r="S42" s="173"/>
      <c r="T42" s="173"/>
      <c r="U42" s="124"/>
      <c r="V42" s="173" t="s">
        <v>122</v>
      </c>
      <c r="W42" s="173"/>
      <c r="X42" s="173"/>
      <c r="Y42" s="124"/>
      <c r="Z42" s="173" t="s">
        <v>123</v>
      </c>
      <c r="AA42" s="173"/>
      <c r="AB42" s="173"/>
      <c r="AC42" s="35"/>
    </row>
    <row r="43" spans="1:29" s="75" customFormat="1" ht="27.75" customHeight="1" x14ac:dyDescent="0.15">
      <c r="A43" s="176"/>
      <c r="B43" s="125" t="s">
        <v>0</v>
      </c>
      <c r="C43" s="125" t="s">
        <v>9</v>
      </c>
      <c r="D43" s="125" t="s">
        <v>10</v>
      </c>
      <c r="E43" s="126"/>
      <c r="F43" s="125" t="s">
        <v>0</v>
      </c>
      <c r="G43" s="125" t="s">
        <v>9</v>
      </c>
      <c r="H43" s="125" t="s">
        <v>10</v>
      </c>
      <c r="I43" s="125"/>
      <c r="J43" s="125" t="s">
        <v>0</v>
      </c>
      <c r="K43" s="125" t="s">
        <v>9</v>
      </c>
      <c r="L43" s="125" t="s">
        <v>10</v>
      </c>
      <c r="M43" s="126"/>
      <c r="N43" s="125" t="s">
        <v>0</v>
      </c>
      <c r="O43" s="125" t="s">
        <v>9</v>
      </c>
      <c r="P43" s="125" t="s">
        <v>10</v>
      </c>
      <c r="Q43" s="126"/>
      <c r="R43" s="125" t="s">
        <v>0</v>
      </c>
      <c r="S43" s="125" t="s">
        <v>9</v>
      </c>
      <c r="T43" s="125" t="s">
        <v>10</v>
      </c>
      <c r="U43" s="126"/>
      <c r="V43" s="125" t="s">
        <v>0</v>
      </c>
      <c r="W43" s="125" t="s">
        <v>9</v>
      </c>
      <c r="X43" s="125" t="s">
        <v>10</v>
      </c>
      <c r="Y43" s="126"/>
      <c r="Z43" s="125" t="s">
        <v>0</v>
      </c>
      <c r="AA43" s="125" t="s">
        <v>9</v>
      </c>
      <c r="AB43" s="125" t="s">
        <v>10</v>
      </c>
      <c r="AC43" s="76"/>
    </row>
    <row r="44" spans="1:29" s="46" customFormat="1" x14ac:dyDescent="0.2">
      <c r="A44" s="51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1"/>
    </row>
    <row r="45" spans="1:29" s="94" customFormat="1" x14ac:dyDescent="0.2">
      <c r="A45" s="20" t="s">
        <v>0</v>
      </c>
      <c r="B45" s="96">
        <f>SUM(B47:B73)</f>
        <v>101390</v>
      </c>
      <c r="C45" s="96">
        <f>SUM(C47:C73)</f>
        <v>50536</v>
      </c>
      <c r="D45" s="96">
        <f>SUM(D47:D73)</f>
        <v>50854</v>
      </c>
      <c r="E45" s="96"/>
      <c r="F45" s="96">
        <f>SUM(F47:F73)</f>
        <v>17802</v>
      </c>
      <c r="G45" s="96">
        <f>SUM(G47:G73)</f>
        <v>9083</v>
      </c>
      <c r="H45" s="96">
        <f>SUM(H47:H73)</f>
        <v>8719</v>
      </c>
      <c r="I45" s="96"/>
      <c r="J45" s="96">
        <f>SUM(J47:J73)</f>
        <v>17888</v>
      </c>
      <c r="K45" s="96">
        <f>SUM(K47:K73)</f>
        <v>9158</v>
      </c>
      <c r="L45" s="96">
        <f>SUM(L47:L73)</f>
        <v>8730</v>
      </c>
      <c r="M45" s="96"/>
      <c r="N45" s="96">
        <f>SUM(N47:N73)</f>
        <v>16336</v>
      </c>
      <c r="O45" s="96">
        <f>SUM(O47:O73)</f>
        <v>8252</v>
      </c>
      <c r="P45" s="96">
        <f>SUM(P47:P73)</f>
        <v>8084</v>
      </c>
      <c r="Q45" s="96"/>
      <c r="R45" s="96">
        <f>SUM(R47:R73)</f>
        <v>18748</v>
      </c>
      <c r="S45" s="96">
        <f>SUM(S47:S73)</f>
        <v>9212</v>
      </c>
      <c r="T45" s="96">
        <f>SUM(T47:T73)</f>
        <v>9536</v>
      </c>
      <c r="U45" s="96"/>
      <c r="V45" s="96">
        <f>SUM(V47:V73)</f>
        <v>16425</v>
      </c>
      <c r="W45" s="96">
        <f>SUM(W47:W73)</f>
        <v>8061</v>
      </c>
      <c r="X45" s="96">
        <f>SUM(X47:X73)</f>
        <v>8364</v>
      </c>
      <c r="Y45" s="96"/>
      <c r="Z45" s="96">
        <f>SUM(Z47:Z73)</f>
        <v>14191</v>
      </c>
      <c r="AA45" s="96">
        <f>SUM(AA47:AA73)</f>
        <v>6770</v>
      </c>
      <c r="AB45" s="96">
        <f>SUM(AB47:AB73)</f>
        <v>7421</v>
      </c>
      <c r="AC45" s="44"/>
    </row>
    <row r="46" spans="1:29" x14ac:dyDescent="0.2">
      <c r="A46" s="21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9" x14ac:dyDescent="0.2">
      <c r="A47" s="19" t="s">
        <v>27</v>
      </c>
      <c r="B47" s="89">
        <f>+F47+J47+N47+R47+V47+Z47</f>
        <v>4058</v>
      </c>
      <c r="C47" s="89">
        <f>+G47+K47+O47+S47+W47+AA47</f>
        <v>1978</v>
      </c>
      <c r="D47" s="89">
        <f>+B47-C47</f>
        <v>2080</v>
      </c>
      <c r="E47" s="90"/>
      <c r="F47" s="90">
        <v>524</v>
      </c>
      <c r="G47" s="90">
        <v>274</v>
      </c>
      <c r="H47" s="90">
        <f>+F47-G47</f>
        <v>250</v>
      </c>
      <c r="I47" s="90"/>
      <c r="J47" s="90">
        <v>570</v>
      </c>
      <c r="K47" s="90">
        <v>274</v>
      </c>
      <c r="L47" s="90">
        <f>+J47-K47</f>
        <v>296</v>
      </c>
      <c r="M47" s="90"/>
      <c r="N47" s="90">
        <v>599</v>
      </c>
      <c r="O47" s="90">
        <v>289</v>
      </c>
      <c r="P47" s="90">
        <f>+N47-O47</f>
        <v>310</v>
      </c>
      <c r="Q47" s="90"/>
      <c r="R47" s="90">
        <v>819</v>
      </c>
      <c r="S47" s="90">
        <v>404</v>
      </c>
      <c r="T47" s="90">
        <f>+R47-S47</f>
        <v>415</v>
      </c>
      <c r="U47" s="90"/>
      <c r="V47" s="90">
        <v>822</v>
      </c>
      <c r="W47" s="90">
        <v>408</v>
      </c>
      <c r="X47" s="90">
        <f>+V47-W47</f>
        <v>414</v>
      </c>
      <c r="Y47" s="90"/>
      <c r="Z47" s="90">
        <v>724</v>
      </c>
      <c r="AA47" s="90">
        <v>329</v>
      </c>
      <c r="AB47" s="90">
        <f>+Z47-AA47</f>
        <v>395</v>
      </c>
    </row>
    <row r="48" spans="1:29" x14ac:dyDescent="0.2">
      <c r="A48" s="19" t="s">
        <v>33</v>
      </c>
      <c r="B48" s="89">
        <f t="shared" ref="B48:C73" si="0">+F48+J48+N48+R48+V48+Z48</f>
        <v>3080</v>
      </c>
      <c r="C48" s="89">
        <f t="shared" si="0"/>
        <v>1449</v>
      </c>
      <c r="D48" s="89">
        <f t="shared" ref="D48:D73" si="1">+B48-C48</f>
        <v>1631</v>
      </c>
      <c r="E48" s="90"/>
      <c r="F48" s="90">
        <v>388</v>
      </c>
      <c r="G48" s="90">
        <v>194</v>
      </c>
      <c r="H48" s="90">
        <f t="shared" ref="H48:H73" si="2">+F48-G48</f>
        <v>194</v>
      </c>
      <c r="I48" s="90"/>
      <c r="J48" s="90">
        <v>362</v>
      </c>
      <c r="K48" s="90">
        <v>169</v>
      </c>
      <c r="L48" s="90">
        <f t="shared" ref="L48:L73" si="3">+J48-K48</f>
        <v>193</v>
      </c>
      <c r="M48" s="90"/>
      <c r="N48" s="90">
        <v>317</v>
      </c>
      <c r="O48" s="90">
        <v>167</v>
      </c>
      <c r="P48" s="90">
        <f t="shared" ref="P48:P73" si="4">+N48-O48</f>
        <v>150</v>
      </c>
      <c r="Q48" s="90"/>
      <c r="R48" s="90">
        <v>718</v>
      </c>
      <c r="S48" s="90">
        <v>337</v>
      </c>
      <c r="T48" s="90">
        <f t="shared" ref="T48:T73" si="5">+R48-S48</f>
        <v>381</v>
      </c>
      <c r="U48" s="90"/>
      <c r="V48" s="90">
        <v>668</v>
      </c>
      <c r="W48" s="90">
        <v>304</v>
      </c>
      <c r="X48" s="90">
        <f t="shared" ref="X48:X73" si="6">+V48-W48</f>
        <v>364</v>
      </c>
      <c r="Y48" s="90"/>
      <c r="Z48" s="90">
        <v>627</v>
      </c>
      <c r="AA48" s="90">
        <v>278</v>
      </c>
      <c r="AB48" s="90">
        <f t="shared" ref="AB48:AB73" si="7">+Z48-AA48</f>
        <v>349</v>
      </c>
    </row>
    <row r="49" spans="1:28" x14ac:dyDescent="0.2">
      <c r="A49" s="19" t="s">
        <v>19</v>
      </c>
      <c r="B49" s="89">
        <f t="shared" si="0"/>
        <v>2069</v>
      </c>
      <c r="C49" s="89">
        <f t="shared" si="0"/>
        <v>835</v>
      </c>
      <c r="D49" s="89">
        <f t="shared" si="1"/>
        <v>1234</v>
      </c>
      <c r="E49" s="90"/>
      <c r="F49" s="90">
        <v>76</v>
      </c>
      <c r="G49" s="90">
        <v>42</v>
      </c>
      <c r="H49" s="90">
        <f t="shared" si="2"/>
        <v>34</v>
      </c>
      <c r="I49" s="90"/>
      <c r="J49" s="90">
        <v>51</v>
      </c>
      <c r="K49" s="90">
        <v>26</v>
      </c>
      <c r="L49" s="90">
        <f t="shared" si="3"/>
        <v>25</v>
      </c>
      <c r="M49" s="90"/>
      <c r="N49" s="90">
        <v>79</v>
      </c>
      <c r="O49" s="90">
        <v>35</v>
      </c>
      <c r="P49" s="90">
        <f t="shared" si="4"/>
        <v>44</v>
      </c>
      <c r="Q49" s="90"/>
      <c r="R49" s="90">
        <v>710</v>
      </c>
      <c r="S49" s="90">
        <v>274</v>
      </c>
      <c r="T49" s="90">
        <f t="shared" si="5"/>
        <v>436</v>
      </c>
      <c r="U49" s="90"/>
      <c r="V49" s="90">
        <v>597</v>
      </c>
      <c r="W49" s="90">
        <v>231</v>
      </c>
      <c r="X49" s="90">
        <f t="shared" si="6"/>
        <v>366</v>
      </c>
      <c r="Y49" s="90"/>
      <c r="Z49" s="90">
        <v>556</v>
      </c>
      <c r="AA49" s="90">
        <v>227</v>
      </c>
      <c r="AB49" s="90">
        <f t="shared" si="7"/>
        <v>329</v>
      </c>
    </row>
    <row r="50" spans="1:28" x14ac:dyDescent="0.2">
      <c r="A50" s="19" t="s">
        <v>34</v>
      </c>
      <c r="B50" s="89">
        <f t="shared" si="0"/>
        <v>10500</v>
      </c>
      <c r="C50" s="89">
        <f t="shared" si="0"/>
        <v>5134</v>
      </c>
      <c r="D50" s="89">
        <f t="shared" si="1"/>
        <v>5366</v>
      </c>
      <c r="E50" s="90"/>
      <c r="F50" s="90">
        <v>1493</v>
      </c>
      <c r="G50" s="90">
        <v>759</v>
      </c>
      <c r="H50" s="90">
        <f t="shared" si="2"/>
        <v>734</v>
      </c>
      <c r="I50" s="90"/>
      <c r="J50" s="90">
        <v>1598</v>
      </c>
      <c r="K50" s="90">
        <v>803</v>
      </c>
      <c r="L50" s="90">
        <f t="shared" si="3"/>
        <v>795</v>
      </c>
      <c r="M50" s="90"/>
      <c r="N50" s="90">
        <v>1543</v>
      </c>
      <c r="O50" s="90">
        <v>797</v>
      </c>
      <c r="P50" s="90">
        <f t="shared" si="4"/>
        <v>746</v>
      </c>
      <c r="Q50" s="90"/>
      <c r="R50" s="90">
        <v>2012</v>
      </c>
      <c r="S50" s="90">
        <v>959</v>
      </c>
      <c r="T50" s="90">
        <f t="shared" si="5"/>
        <v>1053</v>
      </c>
      <c r="U50" s="90"/>
      <c r="V50" s="90">
        <v>2145</v>
      </c>
      <c r="W50" s="90">
        <v>1034</v>
      </c>
      <c r="X50" s="90">
        <f t="shared" si="6"/>
        <v>1111</v>
      </c>
      <c r="Y50" s="90"/>
      <c r="Z50" s="90">
        <v>1709</v>
      </c>
      <c r="AA50" s="90">
        <v>782</v>
      </c>
      <c r="AB50" s="90">
        <f t="shared" si="7"/>
        <v>927</v>
      </c>
    </row>
    <row r="51" spans="1:28" x14ac:dyDescent="0.2">
      <c r="A51" s="19" t="s">
        <v>35</v>
      </c>
      <c r="B51" s="89">
        <f t="shared" si="0"/>
        <v>2485</v>
      </c>
      <c r="C51" s="89">
        <f t="shared" si="0"/>
        <v>1321</v>
      </c>
      <c r="D51" s="89">
        <f t="shared" si="1"/>
        <v>1164</v>
      </c>
      <c r="E51" s="91"/>
      <c r="F51" s="91">
        <v>452</v>
      </c>
      <c r="G51" s="91">
        <v>235</v>
      </c>
      <c r="H51" s="90">
        <f t="shared" si="2"/>
        <v>217</v>
      </c>
      <c r="I51" s="91"/>
      <c r="J51" s="90">
        <v>410</v>
      </c>
      <c r="K51" s="90">
        <v>218</v>
      </c>
      <c r="L51" s="90">
        <f t="shared" si="3"/>
        <v>192</v>
      </c>
      <c r="M51" s="90"/>
      <c r="N51" s="90">
        <v>372</v>
      </c>
      <c r="O51" s="90">
        <v>199</v>
      </c>
      <c r="P51" s="90">
        <f t="shared" si="4"/>
        <v>173</v>
      </c>
      <c r="Q51" s="90"/>
      <c r="R51" s="90">
        <v>466</v>
      </c>
      <c r="S51" s="90">
        <v>245</v>
      </c>
      <c r="T51" s="90">
        <f t="shared" si="5"/>
        <v>221</v>
      </c>
      <c r="U51" s="90"/>
      <c r="V51" s="90">
        <v>411</v>
      </c>
      <c r="W51" s="90">
        <v>223</v>
      </c>
      <c r="X51" s="90">
        <f t="shared" si="6"/>
        <v>188</v>
      </c>
      <c r="Y51" s="90"/>
      <c r="Z51" s="90">
        <v>374</v>
      </c>
      <c r="AA51" s="90">
        <v>201</v>
      </c>
      <c r="AB51" s="90">
        <f t="shared" si="7"/>
        <v>173</v>
      </c>
    </row>
    <row r="52" spans="1:28" x14ac:dyDescent="0.2">
      <c r="A52" s="19" t="s">
        <v>36</v>
      </c>
      <c r="B52" s="89">
        <f t="shared" si="0"/>
        <v>3686</v>
      </c>
      <c r="C52" s="89">
        <f t="shared" si="0"/>
        <v>1852</v>
      </c>
      <c r="D52" s="89">
        <f t="shared" si="1"/>
        <v>1834</v>
      </c>
      <c r="E52" s="91"/>
      <c r="F52" s="91">
        <v>715</v>
      </c>
      <c r="G52" s="91">
        <v>353</v>
      </c>
      <c r="H52" s="90">
        <f t="shared" si="2"/>
        <v>362</v>
      </c>
      <c r="I52" s="91"/>
      <c r="J52" s="91">
        <v>739</v>
      </c>
      <c r="K52" s="91">
        <v>367</v>
      </c>
      <c r="L52" s="90">
        <f t="shared" si="3"/>
        <v>372</v>
      </c>
      <c r="M52" s="91"/>
      <c r="N52" s="91">
        <v>610</v>
      </c>
      <c r="O52" s="91">
        <v>310</v>
      </c>
      <c r="P52" s="90">
        <f t="shared" si="4"/>
        <v>300</v>
      </c>
      <c r="Q52" s="91"/>
      <c r="R52" s="91">
        <v>641</v>
      </c>
      <c r="S52" s="91">
        <v>330</v>
      </c>
      <c r="T52" s="90">
        <f t="shared" si="5"/>
        <v>311</v>
      </c>
      <c r="U52" s="91"/>
      <c r="V52" s="91">
        <v>559</v>
      </c>
      <c r="W52" s="91">
        <v>259</v>
      </c>
      <c r="X52" s="90">
        <f t="shared" si="6"/>
        <v>300</v>
      </c>
      <c r="Y52" s="91"/>
      <c r="Z52" s="91">
        <v>422</v>
      </c>
      <c r="AA52" s="91">
        <v>233</v>
      </c>
      <c r="AB52" s="90">
        <f t="shared" si="7"/>
        <v>189</v>
      </c>
    </row>
    <row r="53" spans="1:28" s="1" customFormat="1" x14ac:dyDescent="0.2">
      <c r="A53" s="19" t="s">
        <v>53</v>
      </c>
      <c r="B53" s="89">
        <f t="shared" si="0"/>
        <v>1199</v>
      </c>
      <c r="C53" s="89">
        <f t="shared" si="0"/>
        <v>608</v>
      </c>
      <c r="D53" s="89">
        <f t="shared" si="1"/>
        <v>591</v>
      </c>
      <c r="E53" s="91"/>
      <c r="F53" s="91">
        <v>224</v>
      </c>
      <c r="G53" s="91">
        <v>121</v>
      </c>
      <c r="H53" s="90">
        <f t="shared" si="2"/>
        <v>103</v>
      </c>
      <c r="I53" s="91"/>
      <c r="J53" s="91">
        <v>216</v>
      </c>
      <c r="K53" s="91">
        <v>120</v>
      </c>
      <c r="L53" s="90">
        <f t="shared" si="3"/>
        <v>96</v>
      </c>
      <c r="M53" s="91"/>
      <c r="N53" s="91">
        <v>224</v>
      </c>
      <c r="O53" s="91">
        <v>118</v>
      </c>
      <c r="P53" s="90">
        <f t="shared" si="4"/>
        <v>106</v>
      </c>
      <c r="Q53" s="91"/>
      <c r="R53" s="91">
        <v>185</v>
      </c>
      <c r="S53" s="91">
        <v>84</v>
      </c>
      <c r="T53" s="90">
        <f t="shared" si="5"/>
        <v>101</v>
      </c>
      <c r="U53" s="91"/>
      <c r="V53" s="91">
        <v>192</v>
      </c>
      <c r="W53" s="91">
        <v>93</v>
      </c>
      <c r="X53" s="90">
        <f t="shared" si="6"/>
        <v>99</v>
      </c>
      <c r="Y53" s="91"/>
      <c r="Z53" s="91">
        <v>158</v>
      </c>
      <c r="AA53" s="91">
        <v>72</v>
      </c>
      <c r="AB53" s="90">
        <f t="shared" si="7"/>
        <v>86</v>
      </c>
    </row>
    <row r="54" spans="1:28" s="1" customFormat="1" x14ac:dyDescent="0.2">
      <c r="A54" s="19" t="s">
        <v>28</v>
      </c>
      <c r="B54" s="89">
        <f t="shared" si="0"/>
        <v>8763</v>
      </c>
      <c r="C54" s="89">
        <f t="shared" si="0"/>
        <v>4417</v>
      </c>
      <c r="D54" s="89">
        <f t="shared" si="1"/>
        <v>4346</v>
      </c>
      <c r="E54" s="91"/>
      <c r="F54" s="91">
        <v>1393</v>
      </c>
      <c r="G54" s="91">
        <v>727</v>
      </c>
      <c r="H54" s="90">
        <f t="shared" si="2"/>
        <v>666</v>
      </c>
      <c r="I54" s="91"/>
      <c r="J54" s="91">
        <v>1457</v>
      </c>
      <c r="K54" s="91">
        <v>736</v>
      </c>
      <c r="L54" s="90">
        <f t="shared" si="3"/>
        <v>721</v>
      </c>
      <c r="M54" s="91"/>
      <c r="N54" s="91">
        <v>1445</v>
      </c>
      <c r="O54" s="91">
        <v>728</v>
      </c>
      <c r="P54" s="90">
        <f t="shared" si="4"/>
        <v>717</v>
      </c>
      <c r="Q54" s="91"/>
      <c r="R54" s="91">
        <v>1609</v>
      </c>
      <c r="S54" s="91">
        <v>807</v>
      </c>
      <c r="T54" s="90">
        <f t="shared" si="5"/>
        <v>802</v>
      </c>
      <c r="U54" s="91"/>
      <c r="V54" s="91">
        <v>1441</v>
      </c>
      <c r="W54" s="91">
        <v>731</v>
      </c>
      <c r="X54" s="90">
        <f t="shared" si="6"/>
        <v>710</v>
      </c>
      <c r="Y54" s="91"/>
      <c r="Z54" s="91">
        <v>1418</v>
      </c>
      <c r="AA54" s="91">
        <v>688</v>
      </c>
      <c r="AB54" s="90">
        <f t="shared" si="7"/>
        <v>730</v>
      </c>
    </row>
    <row r="55" spans="1:28" s="1" customFormat="1" x14ac:dyDescent="0.2">
      <c r="A55" s="19" t="s">
        <v>37</v>
      </c>
      <c r="B55" s="89">
        <f t="shared" si="0"/>
        <v>3922</v>
      </c>
      <c r="C55" s="89">
        <f t="shared" si="0"/>
        <v>2028</v>
      </c>
      <c r="D55" s="89">
        <f t="shared" si="1"/>
        <v>1894</v>
      </c>
      <c r="E55" s="90"/>
      <c r="F55" s="90">
        <v>769</v>
      </c>
      <c r="G55" s="90">
        <v>392</v>
      </c>
      <c r="H55" s="90">
        <f t="shared" si="2"/>
        <v>377</v>
      </c>
      <c r="I55" s="90"/>
      <c r="J55" s="90">
        <v>789</v>
      </c>
      <c r="K55" s="90">
        <v>414</v>
      </c>
      <c r="L55" s="90">
        <f t="shared" si="3"/>
        <v>375</v>
      </c>
      <c r="M55" s="90"/>
      <c r="N55" s="90">
        <v>682</v>
      </c>
      <c r="O55" s="90">
        <v>357</v>
      </c>
      <c r="P55" s="90">
        <f t="shared" si="4"/>
        <v>325</v>
      </c>
      <c r="Q55" s="90"/>
      <c r="R55" s="90">
        <v>636</v>
      </c>
      <c r="S55" s="90">
        <v>336</v>
      </c>
      <c r="T55" s="90">
        <f t="shared" si="5"/>
        <v>300</v>
      </c>
      <c r="U55" s="90"/>
      <c r="V55" s="90">
        <v>585</v>
      </c>
      <c r="W55" s="90">
        <v>299</v>
      </c>
      <c r="X55" s="90">
        <f t="shared" si="6"/>
        <v>286</v>
      </c>
      <c r="Y55" s="90"/>
      <c r="Z55" s="90">
        <v>461</v>
      </c>
      <c r="AA55" s="90">
        <v>230</v>
      </c>
      <c r="AB55" s="90">
        <f t="shared" si="7"/>
        <v>231</v>
      </c>
    </row>
    <row r="56" spans="1:28" s="1" customFormat="1" x14ac:dyDescent="0.2">
      <c r="A56" s="19" t="s">
        <v>38</v>
      </c>
      <c r="B56" s="89">
        <f t="shared" si="0"/>
        <v>8118</v>
      </c>
      <c r="C56" s="89">
        <f t="shared" si="0"/>
        <v>4034</v>
      </c>
      <c r="D56" s="89">
        <f t="shared" si="1"/>
        <v>4084</v>
      </c>
      <c r="E56" s="91"/>
      <c r="F56" s="91">
        <v>1608</v>
      </c>
      <c r="G56" s="91">
        <v>811</v>
      </c>
      <c r="H56" s="90">
        <f t="shared" si="2"/>
        <v>797</v>
      </c>
      <c r="I56" s="91"/>
      <c r="J56" s="91">
        <v>1628</v>
      </c>
      <c r="K56" s="91">
        <v>840</v>
      </c>
      <c r="L56" s="90">
        <f t="shared" si="3"/>
        <v>788</v>
      </c>
      <c r="M56" s="91"/>
      <c r="N56" s="91">
        <v>1496</v>
      </c>
      <c r="O56" s="91">
        <v>731</v>
      </c>
      <c r="P56" s="90">
        <f t="shared" si="4"/>
        <v>765</v>
      </c>
      <c r="Q56" s="91"/>
      <c r="R56" s="91">
        <v>1394</v>
      </c>
      <c r="S56" s="91">
        <v>681</v>
      </c>
      <c r="T56" s="90">
        <f t="shared" si="5"/>
        <v>713</v>
      </c>
      <c r="U56" s="91"/>
      <c r="V56" s="91">
        <v>1099</v>
      </c>
      <c r="W56" s="91">
        <v>553</v>
      </c>
      <c r="X56" s="90">
        <f t="shared" si="6"/>
        <v>546</v>
      </c>
      <c r="Y56" s="91"/>
      <c r="Z56" s="91">
        <v>893</v>
      </c>
      <c r="AA56" s="91">
        <v>418</v>
      </c>
      <c r="AB56" s="90">
        <f t="shared" si="7"/>
        <v>475</v>
      </c>
    </row>
    <row r="57" spans="1:28" s="1" customFormat="1" x14ac:dyDescent="0.2">
      <c r="A57" s="19" t="s">
        <v>39</v>
      </c>
      <c r="B57" s="89">
        <f t="shared" si="0"/>
        <v>1822</v>
      </c>
      <c r="C57" s="89">
        <f t="shared" si="0"/>
        <v>909</v>
      </c>
      <c r="D57" s="89">
        <f t="shared" si="1"/>
        <v>913</v>
      </c>
      <c r="E57" s="91"/>
      <c r="F57" s="91">
        <v>415</v>
      </c>
      <c r="G57" s="91">
        <v>213</v>
      </c>
      <c r="H57" s="90">
        <f t="shared" si="2"/>
        <v>202</v>
      </c>
      <c r="I57" s="91"/>
      <c r="J57" s="91">
        <v>381</v>
      </c>
      <c r="K57" s="91">
        <v>204</v>
      </c>
      <c r="L57" s="90">
        <f t="shared" si="3"/>
        <v>177</v>
      </c>
      <c r="M57" s="91"/>
      <c r="N57" s="91">
        <v>356</v>
      </c>
      <c r="O57" s="91">
        <v>173</v>
      </c>
      <c r="P57" s="90">
        <f t="shared" si="4"/>
        <v>183</v>
      </c>
      <c r="Q57" s="91"/>
      <c r="R57" s="91">
        <v>294</v>
      </c>
      <c r="S57" s="91">
        <v>146</v>
      </c>
      <c r="T57" s="90">
        <f t="shared" si="5"/>
        <v>148</v>
      </c>
      <c r="U57" s="91"/>
      <c r="V57" s="91">
        <v>205</v>
      </c>
      <c r="W57" s="91">
        <v>93</v>
      </c>
      <c r="X57" s="90">
        <f t="shared" si="6"/>
        <v>112</v>
      </c>
      <c r="Y57" s="91"/>
      <c r="Z57" s="91">
        <v>171</v>
      </c>
      <c r="AA57" s="91">
        <v>80</v>
      </c>
      <c r="AB57" s="90">
        <f t="shared" si="7"/>
        <v>91</v>
      </c>
    </row>
    <row r="58" spans="1:28" s="1" customFormat="1" x14ac:dyDescent="0.2">
      <c r="A58" s="18" t="s">
        <v>20</v>
      </c>
      <c r="B58" s="89">
        <f t="shared" si="0"/>
        <v>6135</v>
      </c>
      <c r="C58" s="89">
        <f t="shared" si="0"/>
        <v>3024</v>
      </c>
      <c r="D58" s="89">
        <f t="shared" si="1"/>
        <v>3111</v>
      </c>
      <c r="E58" s="89"/>
      <c r="F58" s="90">
        <v>969</v>
      </c>
      <c r="G58" s="90">
        <v>461</v>
      </c>
      <c r="H58" s="90">
        <f t="shared" si="2"/>
        <v>508</v>
      </c>
      <c r="I58" s="89"/>
      <c r="J58" s="90">
        <v>999</v>
      </c>
      <c r="K58" s="90">
        <v>515</v>
      </c>
      <c r="L58" s="90">
        <f t="shared" si="3"/>
        <v>484</v>
      </c>
      <c r="M58" s="89"/>
      <c r="N58" s="90">
        <v>982</v>
      </c>
      <c r="O58" s="90">
        <v>517</v>
      </c>
      <c r="P58" s="90">
        <f t="shared" si="4"/>
        <v>465</v>
      </c>
      <c r="Q58" s="89"/>
      <c r="R58" s="90">
        <v>1177</v>
      </c>
      <c r="S58" s="90">
        <v>587</v>
      </c>
      <c r="T58" s="90">
        <f t="shared" si="5"/>
        <v>590</v>
      </c>
      <c r="U58" s="89"/>
      <c r="V58" s="90">
        <v>1073</v>
      </c>
      <c r="W58" s="90">
        <v>508</v>
      </c>
      <c r="X58" s="90">
        <f t="shared" si="6"/>
        <v>565</v>
      </c>
      <c r="Y58" s="89"/>
      <c r="Z58" s="90">
        <v>935</v>
      </c>
      <c r="AA58" s="90">
        <v>436</v>
      </c>
      <c r="AB58" s="90">
        <f t="shared" si="7"/>
        <v>499</v>
      </c>
    </row>
    <row r="59" spans="1:28" s="1" customFormat="1" x14ac:dyDescent="0.2">
      <c r="A59" s="19" t="s">
        <v>40</v>
      </c>
      <c r="B59" s="89">
        <f t="shared" si="0"/>
        <v>992</v>
      </c>
      <c r="C59" s="89">
        <f t="shared" si="0"/>
        <v>514</v>
      </c>
      <c r="D59" s="89">
        <f t="shared" si="1"/>
        <v>478</v>
      </c>
      <c r="E59" s="89"/>
      <c r="F59" s="89">
        <v>203</v>
      </c>
      <c r="G59" s="89">
        <v>108</v>
      </c>
      <c r="H59" s="90">
        <f t="shared" si="2"/>
        <v>95</v>
      </c>
      <c r="I59" s="89"/>
      <c r="J59" s="89">
        <v>169</v>
      </c>
      <c r="K59" s="89">
        <v>85</v>
      </c>
      <c r="L59" s="90">
        <f t="shared" si="3"/>
        <v>84</v>
      </c>
      <c r="M59" s="89"/>
      <c r="N59" s="89">
        <v>172</v>
      </c>
      <c r="O59" s="89">
        <v>93</v>
      </c>
      <c r="P59" s="90">
        <f t="shared" si="4"/>
        <v>79</v>
      </c>
      <c r="Q59" s="89"/>
      <c r="R59" s="89">
        <v>177</v>
      </c>
      <c r="S59" s="89">
        <v>93</v>
      </c>
      <c r="T59" s="90">
        <f t="shared" si="5"/>
        <v>84</v>
      </c>
      <c r="U59" s="89"/>
      <c r="V59" s="89">
        <v>153</v>
      </c>
      <c r="W59" s="89">
        <v>82</v>
      </c>
      <c r="X59" s="90">
        <f t="shared" si="6"/>
        <v>71</v>
      </c>
      <c r="Y59" s="89"/>
      <c r="Z59" s="89">
        <v>118</v>
      </c>
      <c r="AA59" s="89">
        <v>53</v>
      </c>
      <c r="AB59" s="90">
        <f t="shared" si="7"/>
        <v>65</v>
      </c>
    </row>
    <row r="60" spans="1:28" s="1" customFormat="1" x14ac:dyDescent="0.2">
      <c r="A60" s="19" t="s">
        <v>21</v>
      </c>
      <c r="B60" s="89">
        <f t="shared" si="0"/>
        <v>5838</v>
      </c>
      <c r="C60" s="89">
        <f t="shared" si="0"/>
        <v>2726</v>
      </c>
      <c r="D60" s="89">
        <f t="shared" si="1"/>
        <v>3112</v>
      </c>
      <c r="E60" s="89"/>
      <c r="F60" s="89">
        <v>495</v>
      </c>
      <c r="G60" s="89">
        <v>259</v>
      </c>
      <c r="H60" s="90">
        <f t="shared" si="2"/>
        <v>236</v>
      </c>
      <c r="I60" s="89"/>
      <c r="J60" s="89">
        <v>543</v>
      </c>
      <c r="K60" s="89">
        <v>261</v>
      </c>
      <c r="L60" s="90">
        <f t="shared" si="3"/>
        <v>282</v>
      </c>
      <c r="M60" s="89"/>
      <c r="N60" s="89">
        <v>539</v>
      </c>
      <c r="O60" s="89">
        <v>260</v>
      </c>
      <c r="P60" s="90">
        <f t="shared" si="4"/>
        <v>279</v>
      </c>
      <c r="Q60" s="89"/>
      <c r="R60" s="89">
        <v>1479</v>
      </c>
      <c r="S60" s="89">
        <v>682</v>
      </c>
      <c r="T60" s="90">
        <f t="shared" si="5"/>
        <v>797</v>
      </c>
      <c r="U60" s="89"/>
      <c r="V60" s="89">
        <v>1411</v>
      </c>
      <c r="W60" s="89">
        <v>661</v>
      </c>
      <c r="X60" s="90">
        <f t="shared" si="6"/>
        <v>750</v>
      </c>
      <c r="Y60" s="89"/>
      <c r="Z60" s="89">
        <v>1371</v>
      </c>
      <c r="AA60" s="89">
        <v>603</v>
      </c>
      <c r="AB60" s="90">
        <f t="shared" si="7"/>
        <v>768</v>
      </c>
    </row>
    <row r="61" spans="1:28" s="1" customFormat="1" x14ac:dyDescent="0.2">
      <c r="A61" s="19" t="s">
        <v>87</v>
      </c>
      <c r="B61" s="89">
        <f t="shared" si="0"/>
        <v>1108</v>
      </c>
      <c r="C61" s="89">
        <f t="shared" si="0"/>
        <v>560</v>
      </c>
      <c r="D61" s="89">
        <f t="shared" si="1"/>
        <v>548</v>
      </c>
      <c r="E61" s="89"/>
      <c r="F61" s="89">
        <v>290</v>
      </c>
      <c r="G61" s="89">
        <v>130</v>
      </c>
      <c r="H61" s="90">
        <f t="shared" si="2"/>
        <v>160</v>
      </c>
      <c r="I61" s="89"/>
      <c r="J61" s="89">
        <v>243</v>
      </c>
      <c r="K61" s="89">
        <v>113</v>
      </c>
      <c r="L61" s="90">
        <f t="shared" si="3"/>
        <v>130</v>
      </c>
      <c r="M61" s="89"/>
      <c r="N61" s="89">
        <v>204</v>
      </c>
      <c r="O61" s="89">
        <v>113</v>
      </c>
      <c r="P61" s="90">
        <f t="shared" si="4"/>
        <v>91</v>
      </c>
      <c r="Q61" s="89"/>
      <c r="R61" s="89">
        <v>172</v>
      </c>
      <c r="S61" s="89">
        <v>96</v>
      </c>
      <c r="T61" s="90">
        <f t="shared" si="5"/>
        <v>76</v>
      </c>
      <c r="U61" s="89"/>
      <c r="V61" s="89">
        <v>101</v>
      </c>
      <c r="W61" s="89">
        <v>56</v>
      </c>
      <c r="X61" s="90">
        <f t="shared" si="6"/>
        <v>45</v>
      </c>
      <c r="Y61" s="89"/>
      <c r="Z61" s="89">
        <v>98</v>
      </c>
      <c r="AA61" s="89">
        <v>52</v>
      </c>
      <c r="AB61" s="90">
        <f t="shared" si="7"/>
        <v>46</v>
      </c>
    </row>
    <row r="62" spans="1:28" s="1" customFormat="1" x14ac:dyDescent="0.2">
      <c r="A62" s="19" t="s">
        <v>29</v>
      </c>
      <c r="B62" s="89">
        <f t="shared" si="0"/>
        <v>2446</v>
      </c>
      <c r="C62" s="89">
        <f t="shared" si="0"/>
        <v>1207</v>
      </c>
      <c r="D62" s="89">
        <f t="shared" si="1"/>
        <v>1239</v>
      </c>
      <c r="E62" s="89"/>
      <c r="F62" s="89">
        <v>500</v>
      </c>
      <c r="G62" s="89">
        <v>257</v>
      </c>
      <c r="H62" s="90">
        <f t="shared" si="2"/>
        <v>243</v>
      </c>
      <c r="I62" s="89"/>
      <c r="J62" s="89">
        <v>469</v>
      </c>
      <c r="K62" s="89">
        <v>230</v>
      </c>
      <c r="L62" s="90">
        <f t="shared" si="3"/>
        <v>239</v>
      </c>
      <c r="M62" s="89"/>
      <c r="N62" s="89">
        <v>425</v>
      </c>
      <c r="O62" s="89">
        <v>203</v>
      </c>
      <c r="P62" s="90">
        <f t="shared" si="4"/>
        <v>222</v>
      </c>
      <c r="Q62" s="89"/>
      <c r="R62" s="89">
        <v>425</v>
      </c>
      <c r="S62" s="89">
        <v>202</v>
      </c>
      <c r="T62" s="90">
        <f t="shared" si="5"/>
        <v>223</v>
      </c>
      <c r="U62" s="89"/>
      <c r="V62" s="89">
        <v>352</v>
      </c>
      <c r="W62" s="89">
        <v>175</v>
      </c>
      <c r="X62" s="90">
        <f t="shared" si="6"/>
        <v>177</v>
      </c>
      <c r="Y62" s="89"/>
      <c r="Z62" s="89">
        <v>275</v>
      </c>
      <c r="AA62" s="89">
        <v>140</v>
      </c>
      <c r="AB62" s="90">
        <f t="shared" si="7"/>
        <v>135</v>
      </c>
    </row>
    <row r="63" spans="1:28" s="1" customFormat="1" x14ac:dyDescent="0.2">
      <c r="A63" s="19" t="s">
        <v>41</v>
      </c>
      <c r="B63" s="89">
        <f t="shared" si="0"/>
        <v>3072</v>
      </c>
      <c r="C63" s="89">
        <f t="shared" si="0"/>
        <v>1621</v>
      </c>
      <c r="D63" s="89">
        <f t="shared" si="1"/>
        <v>1451</v>
      </c>
      <c r="E63" s="89"/>
      <c r="F63" s="89">
        <v>594</v>
      </c>
      <c r="G63" s="89">
        <v>313</v>
      </c>
      <c r="H63" s="90">
        <f t="shared" si="2"/>
        <v>281</v>
      </c>
      <c r="I63" s="89"/>
      <c r="J63" s="89">
        <v>541</v>
      </c>
      <c r="K63" s="89">
        <v>287</v>
      </c>
      <c r="L63" s="90">
        <f t="shared" si="3"/>
        <v>254</v>
      </c>
      <c r="M63" s="89"/>
      <c r="N63" s="89">
        <v>518</v>
      </c>
      <c r="O63" s="89">
        <v>281</v>
      </c>
      <c r="P63" s="90">
        <f t="shared" si="4"/>
        <v>237</v>
      </c>
      <c r="Q63" s="89"/>
      <c r="R63" s="89">
        <v>601</v>
      </c>
      <c r="S63" s="89">
        <v>297</v>
      </c>
      <c r="T63" s="90">
        <f t="shared" si="5"/>
        <v>304</v>
      </c>
      <c r="U63" s="89"/>
      <c r="V63" s="89">
        <v>431</v>
      </c>
      <c r="W63" s="89">
        <v>245</v>
      </c>
      <c r="X63" s="90">
        <f t="shared" si="6"/>
        <v>186</v>
      </c>
      <c r="Y63" s="89"/>
      <c r="Z63" s="89">
        <v>387</v>
      </c>
      <c r="AA63" s="89">
        <v>198</v>
      </c>
      <c r="AB63" s="90">
        <f t="shared" si="7"/>
        <v>189</v>
      </c>
    </row>
    <row r="64" spans="1:28" s="1" customFormat="1" x14ac:dyDescent="0.2">
      <c r="A64" s="19" t="s">
        <v>42</v>
      </c>
      <c r="B64" s="89">
        <f t="shared" si="0"/>
        <v>3560</v>
      </c>
      <c r="C64" s="89">
        <f t="shared" si="0"/>
        <v>1849</v>
      </c>
      <c r="D64" s="89">
        <f t="shared" si="1"/>
        <v>1711</v>
      </c>
      <c r="E64" s="89"/>
      <c r="F64" s="89">
        <v>750</v>
      </c>
      <c r="G64" s="89">
        <v>408</v>
      </c>
      <c r="H64" s="90">
        <f t="shared" si="2"/>
        <v>342</v>
      </c>
      <c r="I64" s="89"/>
      <c r="J64" s="89">
        <v>822</v>
      </c>
      <c r="K64" s="89">
        <v>431</v>
      </c>
      <c r="L64" s="90">
        <f t="shared" si="3"/>
        <v>391</v>
      </c>
      <c r="M64" s="89"/>
      <c r="N64" s="89">
        <v>599</v>
      </c>
      <c r="O64" s="89">
        <v>306</v>
      </c>
      <c r="P64" s="90">
        <f t="shared" si="4"/>
        <v>293</v>
      </c>
      <c r="Q64" s="89"/>
      <c r="R64" s="89">
        <v>558</v>
      </c>
      <c r="S64" s="89">
        <v>289</v>
      </c>
      <c r="T64" s="90">
        <f t="shared" si="5"/>
        <v>269</v>
      </c>
      <c r="U64" s="89"/>
      <c r="V64" s="89">
        <v>431</v>
      </c>
      <c r="W64" s="89">
        <v>213</v>
      </c>
      <c r="X64" s="90">
        <f t="shared" si="6"/>
        <v>218</v>
      </c>
      <c r="Y64" s="89"/>
      <c r="Z64" s="89">
        <v>400</v>
      </c>
      <c r="AA64" s="89">
        <v>202</v>
      </c>
      <c r="AB64" s="90">
        <f t="shared" si="7"/>
        <v>198</v>
      </c>
    </row>
    <row r="65" spans="1:28" s="1" customFormat="1" x14ac:dyDescent="0.2">
      <c r="A65" s="19" t="s">
        <v>30</v>
      </c>
      <c r="B65" s="89">
        <f t="shared" si="0"/>
        <v>1742</v>
      </c>
      <c r="C65" s="89">
        <f t="shared" si="0"/>
        <v>890</v>
      </c>
      <c r="D65" s="89">
        <f t="shared" si="1"/>
        <v>852</v>
      </c>
      <c r="E65" s="89"/>
      <c r="F65" s="89">
        <v>356</v>
      </c>
      <c r="G65" s="89">
        <v>174</v>
      </c>
      <c r="H65" s="90">
        <f t="shared" si="2"/>
        <v>182</v>
      </c>
      <c r="I65" s="89"/>
      <c r="J65" s="89">
        <v>362</v>
      </c>
      <c r="K65" s="89">
        <v>204</v>
      </c>
      <c r="L65" s="90">
        <f t="shared" si="3"/>
        <v>158</v>
      </c>
      <c r="M65" s="89"/>
      <c r="N65" s="89">
        <v>321</v>
      </c>
      <c r="O65" s="89">
        <v>163</v>
      </c>
      <c r="P65" s="90">
        <f t="shared" si="4"/>
        <v>158</v>
      </c>
      <c r="Q65" s="89"/>
      <c r="R65" s="89">
        <v>264</v>
      </c>
      <c r="S65" s="89">
        <v>136</v>
      </c>
      <c r="T65" s="90">
        <f t="shared" si="5"/>
        <v>128</v>
      </c>
      <c r="U65" s="89"/>
      <c r="V65" s="89">
        <v>230</v>
      </c>
      <c r="W65" s="89">
        <v>107</v>
      </c>
      <c r="X65" s="90">
        <f t="shared" si="6"/>
        <v>123</v>
      </c>
      <c r="Y65" s="89"/>
      <c r="Z65" s="89">
        <v>209</v>
      </c>
      <c r="AA65" s="89">
        <v>106</v>
      </c>
      <c r="AB65" s="90">
        <f t="shared" si="7"/>
        <v>103</v>
      </c>
    </row>
    <row r="66" spans="1:28" s="1" customFormat="1" x14ac:dyDescent="0.2">
      <c r="A66" s="19" t="s">
        <v>31</v>
      </c>
      <c r="B66" s="89">
        <f t="shared" si="0"/>
        <v>2302</v>
      </c>
      <c r="C66" s="89">
        <f t="shared" si="0"/>
        <v>1182</v>
      </c>
      <c r="D66" s="89">
        <f t="shared" si="1"/>
        <v>1120</v>
      </c>
      <c r="E66" s="89"/>
      <c r="F66" s="89">
        <v>529</v>
      </c>
      <c r="G66" s="89">
        <v>278</v>
      </c>
      <c r="H66" s="90">
        <f t="shared" si="2"/>
        <v>251</v>
      </c>
      <c r="I66" s="89"/>
      <c r="J66" s="89">
        <v>428</v>
      </c>
      <c r="K66" s="89">
        <v>212</v>
      </c>
      <c r="L66" s="90">
        <f t="shared" si="3"/>
        <v>216</v>
      </c>
      <c r="M66" s="89"/>
      <c r="N66" s="89">
        <v>381</v>
      </c>
      <c r="O66" s="89">
        <v>189</v>
      </c>
      <c r="P66" s="90">
        <f t="shared" si="4"/>
        <v>192</v>
      </c>
      <c r="Q66" s="89"/>
      <c r="R66" s="89">
        <v>395</v>
      </c>
      <c r="S66" s="89">
        <v>202</v>
      </c>
      <c r="T66" s="90">
        <f t="shared" si="5"/>
        <v>193</v>
      </c>
      <c r="U66" s="89"/>
      <c r="V66" s="89">
        <v>309</v>
      </c>
      <c r="W66" s="89">
        <v>164</v>
      </c>
      <c r="X66" s="90">
        <f t="shared" si="6"/>
        <v>145</v>
      </c>
      <c r="Y66" s="89"/>
      <c r="Z66" s="89">
        <v>260</v>
      </c>
      <c r="AA66" s="89">
        <v>137</v>
      </c>
      <c r="AB66" s="90">
        <f t="shared" si="7"/>
        <v>123</v>
      </c>
    </row>
    <row r="67" spans="1:28" s="1" customFormat="1" x14ac:dyDescent="0.2">
      <c r="A67" s="19" t="s">
        <v>32</v>
      </c>
      <c r="B67" s="89">
        <f t="shared" si="0"/>
        <v>5141</v>
      </c>
      <c r="C67" s="89">
        <f t="shared" si="0"/>
        <v>2592</v>
      </c>
      <c r="D67" s="89">
        <f t="shared" si="1"/>
        <v>2549</v>
      </c>
      <c r="E67" s="89"/>
      <c r="F67" s="89">
        <v>1111</v>
      </c>
      <c r="G67" s="89">
        <v>559</v>
      </c>
      <c r="H67" s="90">
        <f t="shared" si="2"/>
        <v>552</v>
      </c>
      <c r="I67" s="89"/>
      <c r="J67" s="89">
        <v>1028</v>
      </c>
      <c r="K67" s="89">
        <v>521</v>
      </c>
      <c r="L67" s="90">
        <f t="shared" si="3"/>
        <v>507</v>
      </c>
      <c r="M67" s="89"/>
      <c r="N67" s="89">
        <v>954</v>
      </c>
      <c r="O67" s="89">
        <v>462</v>
      </c>
      <c r="P67" s="90">
        <f t="shared" si="4"/>
        <v>492</v>
      </c>
      <c r="Q67" s="89"/>
      <c r="R67" s="89">
        <v>835</v>
      </c>
      <c r="S67" s="89">
        <v>441</v>
      </c>
      <c r="T67" s="90">
        <f t="shared" si="5"/>
        <v>394</v>
      </c>
      <c r="U67" s="89"/>
      <c r="V67" s="89">
        <v>618</v>
      </c>
      <c r="W67" s="89">
        <v>319</v>
      </c>
      <c r="X67" s="90">
        <f t="shared" si="6"/>
        <v>299</v>
      </c>
      <c r="Y67" s="89"/>
      <c r="Z67" s="89">
        <v>595</v>
      </c>
      <c r="AA67" s="89">
        <v>290</v>
      </c>
      <c r="AB67" s="90">
        <f t="shared" si="7"/>
        <v>305</v>
      </c>
    </row>
    <row r="68" spans="1:28" s="1" customFormat="1" x14ac:dyDescent="0.2">
      <c r="A68" s="19" t="s">
        <v>54</v>
      </c>
      <c r="B68" s="89">
        <f t="shared" si="0"/>
        <v>4341</v>
      </c>
      <c r="C68" s="89">
        <f t="shared" si="0"/>
        <v>2279</v>
      </c>
      <c r="D68" s="89">
        <f t="shared" si="1"/>
        <v>2062</v>
      </c>
      <c r="E68" s="89"/>
      <c r="F68" s="89">
        <v>952</v>
      </c>
      <c r="G68" s="89">
        <v>516</v>
      </c>
      <c r="H68" s="90">
        <f t="shared" si="2"/>
        <v>436</v>
      </c>
      <c r="I68" s="89"/>
      <c r="J68" s="89">
        <v>949</v>
      </c>
      <c r="K68" s="89">
        <v>500</v>
      </c>
      <c r="L68" s="90">
        <f t="shared" si="3"/>
        <v>449</v>
      </c>
      <c r="M68" s="89"/>
      <c r="N68" s="89">
        <v>813</v>
      </c>
      <c r="O68" s="89">
        <v>420</v>
      </c>
      <c r="P68" s="90">
        <f t="shared" si="4"/>
        <v>393</v>
      </c>
      <c r="Q68" s="89"/>
      <c r="R68" s="89">
        <v>689</v>
      </c>
      <c r="S68" s="89">
        <v>349</v>
      </c>
      <c r="T68" s="90">
        <f t="shared" si="5"/>
        <v>340</v>
      </c>
      <c r="U68" s="89"/>
      <c r="V68" s="89">
        <v>506</v>
      </c>
      <c r="W68" s="89">
        <v>272</v>
      </c>
      <c r="X68" s="90">
        <f t="shared" si="6"/>
        <v>234</v>
      </c>
      <c r="Y68" s="89"/>
      <c r="Z68" s="89">
        <v>432</v>
      </c>
      <c r="AA68" s="89">
        <v>222</v>
      </c>
      <c r="AB68" s="90">
        <f t="shared" si="7"/>
        <v>210</v>
      </c>
    </row>
    <row r="69" spans="1:28" s="1" customFormat="1" x14ac:dyDescent="0.2">
      <c r="A69" s="19" t="s">
        <v>43</v>
      </c>
      <c r="B69" s="89">
        <f t="shared" si="0"/>
        <v>1416</v>
      </c>
      <c r="C69" s="89">
        <f t="shared" si="0"/>
        <v>705</v>
      </c>
      <c r="D69" s="89">
        <f t="shared" si="1"/>
        <v>711</v>
      </c>
      <c r="E69" s="89"/>
      <c r="F69" s="89">
        <v>279</v>
      </c>
      <c r="G69" s="89">
        <v>123</v>
      </c>
      <c r="H69" s="90">
        <f t="shared" si="2"/>
        <v>156</v>
      </c>
      <c r="I69" s="89"/>
      <c r="J69" s="89">
        <v>273</v>
      </c>
      <c r="K69" s="89">
        <v>138</v>
      </c>
      <c r="L69" s="90">
        <f t="shared" si="3"/>
        <v>135</v>
      </c>
      <c r="M69" s="89"/>
      <c r="N69" s="89">
        <v>253</v>
      </c>
      <c r="O69" s="89">
        <v>124</v>
      </c>
      <c r="P69" s="90">
        <f t="shared" si="4"/>
        <v>129</v>
      </c>
      <c r="Q69" s="89"/>
      <c r="R69" s="89">
        <v>254</v>
      </c>
      <c r="S69" s="89">
        <v>133</v>
      </c>
      <c r="T69" s="90">
        <f t="shared" si="5"/>
        <v>121</v>
      </c>
      <c r="U69" s="89"/>
      <c r="V69" s="89">
        <v>181</v>
      </c>
      <c r="W69" s="89">
        <v>95</v>
      </c>
      <c r="X69" s="90">
        <f t="shared" si="6"/>
        <v>86</v>
      </c>
      <c r="Y69" s="89"/>
      <c r="Z69" s="89">
        <v>176</v>
      </c>
      <c r="AA69" s="89">
        <v>92</v>
      </c>
      <c r="AB69" s="90">
        <f t="shared" si="7"/>
        <v>84</v>
      </c>
    </row>
    <row r="70" spans="1:28" s="1" customFormat="1" x14ac:dyDescent="0.2">
      <c r="A70" s="19" t="s">
        <v>44</v>
      </c>
      <c r="B70" s="89">
        <f t="shared" si="0"/>
        <v>1539</v>
      </c>
      <c r="C70" s="89">
        <f t="shared" si="0"/>
        <v>820</v>
      </c>
      <c r="D70" s="89">
        <f t="shared" si="1"/>
        <v>719</v>
      </c>
      <c r="E70" s="89"/>
      <c r="F70" s="89">
        <v>305</v>
      </c>
      <c r="G70" s="89">
        <v>156</v>
      </c>
      <c r="H70" s="90">
        <f t="shared" si="2"/>
        <v>149</v>
      </c>
      <c r="I70" s="89"/>
      <c r="J70" s="89">
        <v>349</v>
      </c>
      <c r="K70" s="89">
        <v>195</v>
      </c>
      <c r="L70" s="90">
        <f t="shared" si="3"/>
        <v>154</v>
      </c>
      <c r="M70" s="89"/>
      <c r="N70" s="89">
        <v>270</v>
      </c>
      <c r="O70" s="89">
        <v>137</v>
      </c>
      <c r="P70" s="90">
        <f t="shared" si="4"/>
        <v>133</v>
      </c>
      <c r="Q70" s="89"/>
      <c r="R70" s="89">
        <v>271</v>
      </c>
      <c r="S70" s="89">
        <v>164</v>
      </c>
      <c r="T70" s="90">
        <f t="shared" si="5"/>
        <v>107</v>
      </c>
      <c r="U70" s="89"/>
      <c r="V70" s="89">
        <v>208</v>
      </c>
      <c r="W70" s="89">
        <v>108</v>
      </c>
      <c r="X70" s="90">
        <f t="shared" si="6"/>
        <v>100</v>
      </c>
      <c r="Y70" s="89"/>
      <c r="Z70" s="89">
        <v>136</v>
      </c>
      <c r="AA70" s="89">
        <v>60</v>
      </c>
      <c r="AB70" s="90">
        <f t="shared" si="7"/>
        <v>76</v>
      </c>
    </row>
    <row r="71" spans="1:28" s="1" customFormat="1" x14ac:dyDescent="0.2">
      <c r="A71" s="19" t="s">
        <v>45</v>
      </c>
      <c r="B71" s="89">
        <f t="shared" si="0"/>
        <v>6136</v>
      </c>
      <c r="C71" s="89">
        <f t="shared" si="0"/>
        <v>3024</v>
      </c>
      <c r="D71" s="89">
        <f t="shared" si="1"/>
        <v>3112</v>
      </c>
      <c r="E71" s="89"/>
      <c r="F71" s="89">
        <v>1214</v>
      </c>
      <c r="G71" s="89">
        <v>628</v>
      </c>
      <c r="H71" s="90">
        <f t="shared" si="2"/>
        <v>586</v>
      </c>
      <c r="I71" s="89"/>
      <c r="J71" s="89">
        <v>1283</v>
      </c>
      <c r="K71" s="89">
        <v>650</v>
      </c>
      <c r="L71" s="90">
        <f t="shared" si="3"/>
        <v>633</v>
      </c>
      <c r="M71" s="89"/>
      <c r="N71" s="89">
        <v>1136</v>
      </c>
      <c r="O71" s="89">
        <v>547</v>
      </c>
      <c r="P71" s="90">
        <f t="shared" si="4"/>
        <v>589</v>
      </c>
      <c r="Q71" s="89"/>
      <c r="R71" s="89">
        <v>1009</v>
      </c>
      <c r="S71" s="89">
        <v>473</v>
      </c>
      <c r="T71" s="90">
        <f t="shared" si="5"/>
        <v>536</v>
      </c>
      <c r="U71" s="89"/>
      <c r="V71" s="89">
        <v>915</v>
      </c>
      <c r="W71" s="89">
        <v>445</v>
      </c>
      <c r="X71" s="90">
        <f t="shared" si="6"/>
        <v>470</v>
      </c>
      <c r="Y71" s="89"/>
      <c r="Z71" s="89">
        <v>579</v>
      </c>
      <c r="AA71" s="89">
        <v>281</v>
      </c>
      <c r="AB71" s="90">
        <f t="shared" si="7"/>
        <v>298</v>
      </c>
    </row>
    <row r="72" spans="1:28" s="1" customFormat="1" x14ac:dyDescent="0.2">
      <c r="A72" s="19" t="s">
        <v>46</v>
      </c>
      <c r="B72" s="89">
        <f t="shared" si="0"/>
        <v>4610</v>
      </c>
      <c r="C72" s="89">
        <f t="shared" si="0"/>
        <v>2313</v>
      </c>
      <c r="D72" s="89">
        <f t="shared" si="1"/>
        <v>2297</v>
      </c>
      <c r="E72" s="89"/>
      <c r="F72" s="89">
        <v>919</v>
      </c>
      <c r="G72" s="89">
        <v>453</v>
      </c>
      <c r="H72" s="90">
        <f t="shared" si="2"/>
        <v>466</v>
      </c>
      <c r="I72" s="89"/>
      <c r="J72" s="89">
        <v>947</v>
      </c>
      <c r="K72" s="89">
        <v>498</v>
      </c>
      <c r="L72" s="90">
        <f t="shared" si="3"/>
        <v>449</v>
      </c>
      <c r="M72" s="89"/>
      <c r="N72" s="89">
        <v>817</v>
      </c>
      <c r="O72" s="89">
        <v>417</v>
      </c>
      <c r="P72" s="90">
        <f t="shared" si="4"/>
        <v>400</v>
      </c>
      <c r="Q72" s="89"/>
      <c r="R72" s="89">
        <v>737</v>
      </c>
      <c r="S72" s="89">
        <v>356</v>
      </c>
      <c r="T72" s="90">
        <f t="shared" si="5"/>
        <v>381</v>
      </c>
      <c r="U72" s="89"/>
      <c r="V72" s="89">
        <v>632</v>
      </c>
      <c r="W72" s="89">
        <v>307</v>
      </c>
      <c r="X72" s="90">
        <f t="shared" si="6"/>
        <v>325</v>
      </c>
      <c r="Y72" s="89"/>
      <c r="Z72" s="89">
        <v>558</v>
      </c>
      <c r="AA72" s="89">
        <v>282</v>
      </c>
      <c r="AB72" s="90">
        <f t="shared" si="7"/>
        <v>276</v>
      </c>
    </row>
    <row r="73" spans="1:28" s="1" customFormat="1" ht="13.5" thickBot="1" x14ac:dyDescent="0.25">
      <c r="A73" s="19" t="s">
        <v>47</v>
      </c>
      <c r="B73" s="89">
        <f t="shared" si="0"/>
        <v>1310</v>
      </c>
      <c r="C73" s="89">
        <f t="shared" si="0"/>
        <v>665</v>
      </c>
      <c r="D73" s="89">
        <f t="shared" si="1"/>
        <v>645</v>
      </c>
      <c r="E73" s="89"/>
      <c r="F73" s="89">
        <v>279</v>
      </c>
      <c r="G73" s="89">
        <v>139</v>
      </c>
      <c r="H73" s="90">
        <f t="shared" si="2"/>
        <v>140</v>
      </c>
      <c r="I73" s="89"/>
      <c r="J73" s="89">
        <v>282</v>
      </c>
      <c r="K73" s="89">
        <v>147</v>
      </c>
      <c r="L73" s="90">
        <f t="shared" si="3"/>
        <v>135</v>
      </c>
      <c r="M73" s="89"/>
      <c r="N73" s="89">
        <v>229</v>
      </c>
      <c r="O73" s="89">
        <v>116</v>
      </c>
      <c r="P73" s="90">
        <f t="shared" si="4"/>
        <v>113</v>
      </c>
      <c r="Q73" s="89"/>
      <c r="R73" s="89">
        <v>221</v>
      </c>
      <c r="S73" s="89">
        <v>109</v>
      </c>
      <c r="T73" s="90">
        <f t="shared" si="5"/>
        <v>112</v>
      </c>
      <c r="U73" s="89"/>
      <c r="V73" s="89">
        <v>150</v>
      </c>
      <c r="W73" s="89">
        <v>76</v>
      </c>
      <c r="X73" s="90">
        <f t="shared" si="6"/>
        <v>74</v>
      </c>
      <c r="Y73" s="89"/>
      <c r="Z73" s="89">
        <v>149</v>
      </c>
      <c r="AA73" s="89">
        <v>78</v>
      </c>
      <c r="AB73" s="90">
        <f t="shared" si="7"/>
        <v>71</v>
      </c>
    </row>
    <row r="74" spans="1:28" x14ac:dyDescent="0.2">
      <c r="A74" s="134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</row>
  </sheetData>
  <mergeCells count="21">
    <mergeCell ref="Z42:AB42"/>
    <mergeCell ref="R6:T6"/>
    <mergeCell ref="V6:X6"/>
    <mergeCell ref="Z6:AB6"/>
    <mergeCell ref="A42:A43"/>
    <mergeCell ref="B42:D42"/>
    <mergeCell ref="F42:H42"/>
    <mergeCell ref="J42:L42"/>
    <mergeCell ref="N42:P42"/>
    <mergeCell ref="R42:T42"/>
    <mergeCell ref="V42:X42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45:D73">
    <cfRule type="cellIs" dxfId="58" priority="12" operator="equal">
      <formula>0</formula>
    </cfRule>
  </conditionalFormatting>
  <conditionalFormatting sqref="B9:AB37">
    <cfRule type="cellIs" dxfId="57" priority="21" operator="equal">
      <formula>0</formula>
    </cfRule>
  </conditionalFormatting>
  <conditionalFormatting sqref="E47:K47 M47:O58 U47:W58 Y47:AA58 E48:G58 I48:K58 H48:H73">
    <cfRule type="cellIs" dxfId="56" priority="20" operator="equal">
      <formula>0</formula>
    </cfRule>
  </conditionalFormatting>
  <conditionalFormatting sqref="E45:P46">
    <cfRule type="cellIs" dxfId="55" priority="9" operator="equal">
      <formula>0</formula>
    </cfRule>
  </conditionalFormatting>
  <conditionalFormatting sqref="L47:L73">
    <cfRule type="cellIs" dxfId="54" priority="5" operator="equal">
      <formula>0</formula>
    </cfRule>
  </conditionalFormatting>
  <conditionalFormatting sqref="P47:P73">
    <cfRule type="cellIs" dxfId="53" priority="4" operator="equal">
      <formula>0</formula>
    </cfRule>
  </conditionalFormatting>
  <conditionalFormatting sqref="Q45:Q53">
    <cfRule type="cellIs" dxfId="52" priority="17" operator="equal">
      <formula>0</formula>
    </cfRule>
  </conditionalFormatting>
  <conditionalFormatting sqref="Q53:S58">
    <cfRule type="cellIs" dxfId="51" priority="15" operator="equal">
      <formula>0</formula>
    </cfRule>
  </conditionalFormatting>
  <conditionalFormatting sqref="R47:S52">
    <cfRule type="cellIs" dxfId="50" priority="14" operator="equal">
      <formula>0</formula>
    </cfRule>
  </conditionalFormatting>
  <conditionalFormatting sqref="R45:AB46">
    <cfRule type="cellIs" dxfId="49" priority="6" operator="equal">
      <formula>0</formula>
    </cfRule>
  </conditionalFormatting>
  <conditionalFormatting sqref="T47:T73">
    <cfRule type="cellIs" dxfId="48" priority="3" operator="equal">
      <formula>0</formula>
    </cfRule>
  </conditionalFormatting>
  <conditionalFormatting sqref="X47:X73">
    <cfRule type="cellIs" dxfId="47" priority="2" operator="equal">
      <formula>0</formula>
    </cfRule>
  </conditionalFormatting>
  <conditionalFormatting sqref="AB47:AB73">
    <cfRule type="cellIs" dxfId="46" priority="1" operator="equal">
      <formula>0</formula>
    </cfRule>
  </conditionalFormatting>
  <hyperlinks>
    <hyperlink ref="AC2" location="Contenido!A1" display="Contenido" xr:uid="{00000000-0004-0000-29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 tint="-0.499984740745262"/>
  </sheetPr>
  <dimension ref="A2:I25"/>
  <sheetViews>
    <sheetView showGridLines="0" zoomScaleNormal="100" workbookViewId="0">
      <selection activeCell="I2" sqref="I2"/>
    </sheetView>
  </sheetViews>
  <sheetFormatPr baseColWidth="10" defaultRowHeight="12.75" x14ac:dyDescent="0.2"/>
  <cols>
    <col min="1" max="16384" width="11" style="54"/>
  </cols>
  <sheetData>
    <row r="2" spans="1:9" ht="15" x14ac:dyDescent="0.25">
      <c r="I2" s="102" t="s">
        <v>124</v>
      </c>
    </row>
    <row r="7" spans="1:9" ht="12.75" customHeight="1" x14ac:dyDescent="0.2">
      <c r="A7" s="161" t="s">
        <v>128</v>
      </c>
      <c r="B7" s="161"/>
      <c r="C7" s="161"/>
      <c r="D7" s="161"/>
      <c r="E7" s="161"/>
      <c r="F7" s="161"/>
      <c r="G7" s="161"/>
      <c r="H7" s="161"/>
    </row>
    <row r="8" spans="1:9" ht="12.75" customHeight="1" x14ac:dyDescent="0.2">
      <c r="A8" s="161"/>
      <c r="B8" s="161"/>
      <c r="C8" s="161"/>
      <c r="D8" s="161"/>
      <c r="E8" s="161"/>
      <c r="F8" s="161"/>
      <c r="G8" s="161"/>
      <c r="H8" s="161"/>
    </row>
    <row r="9" spans="1:9" ht="12.75" customHeight="1" x14ac:dyDescent="0.2">
      <c r="A9" s="161"/>
      <c r="B9" s="161"/>
      <c r="C9" s="161"/>
      <c r="D9" s="161"/>
      <c r="E9" s="161"/>
      <c r="F9" s="161"/>
      <c r="G9" s="161"/>
      <c r="H9" s="161"/>
    </row>
    <row r="10" spans="1:9" ht="12.75" customHeight="1" x14ac:dyDescent="0.2">
      <c r="A10" s="161"/>
      <c r="B10" s="161"/>
      <c r="C10" s="161"/>
      <c r="D10" s="161"/>
      <c r="E10" s="161"/>
      <c r="F10" s="161"/>
      <c r="G10" s="161"/>
      <c r="H10" s="161"/>
    </row>
    <row r="11" spans="1:9" ht="12.75" customHeight="1" x14ac:dyDescent="0.2">
      <c r="A11" s="161"/>
      <c r="B11" s="161"/>
      <c r="C11" s="161"/>
      <c r="D11" s="161"/>
      <c r="E11" s="161"/>
      <c r="F11" s="161"/>
      <c r="G11" s="161"/>
      <c r="H11" s="161"/>
    </row>
    <row r="12" spans="1:9" ht="12.75" customHeight="1" x14ac:dyDescent="0.2">
      <c r="A12" s="161"/>
      <c r="B12" s="161"/>
      <c r="C12" s="161"/>
      <c r="D12" s="161"/>
      <c r="E12" s="161"/>
      <c r="F12" s="161"/>
      <c r="G12" s="161"/>
      <c r="H12" s="161"/>
    </row>
    <row r="13" spans="1:9" ht="12.75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9" ht="12.75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9" ht="12.75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9" ht="12.75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2.75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2.75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ht="12.75" customHeight="1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ht="12.75" customHeight="1" x14ac:dyDescent="0.2">
      <c r="A20" s="161"/>
      <c r="B20" s="161"/>
      <c r="C20" s="161"/>
      <c r="D20" s="161"/>
      <c r="E20" s="161"/>
      <c r="F20" s="161"/>
      <c r="G20" s="161"/>
      <c r="H20" s="161"/>
    </row>
    <row r="21" spans="1:8" ht="12.75" customHeight="1" x14ac:dyDescent="0.2">
      <c r="A21" s="161"/>
      <c r="B21" s="161"/>
      <c r="C21" s="161"/>
      <c r="D21" s="161"/>
      <c r="E21" s="161"/>
      <c r="F21" s="161"/>
      <c r="G21" s="161"/>
      <c r="H21" s="161"/>
    </row>
    <row r="22" spans="1:8" ht="12.75" customHeight="1" x14ac:dyDescent="0.2">
      <c r="A22" s="161"/>
      <c r="B22" s="161"/>
      <c r="C22" s="161"/>
      <c r="D22" s="161"/>
      <c r="E22" s="161"/>
      <c r="F22" s="161"/>
      <c r="G22" s="161"/>
      <c r="H22" s="161"/>
    </row>
    <row r="23" spans="1:8" ht="12.75" customHeight="1" x14ac:dyDescent="0.2">
      <c r="A23" s="161"/>
      <c r="B23" s="161"/>
      <c r="C23" s="161"/>
      <c r="D23" s="161"/>
      <c r="E23" s="161"/>
      <c r="F23" s="161"/>
      <c r="G23" s="161"/>
      <c r="H23" s="161"/>
    </row>
    <row r="24" spans="1:8" x14ac:dyDescent="0.2">
      <c r="A24" s="161"/>
      <c r="B24" s="161"/>
      <c r="C24" s="161"/>
      <c r="D24" s="161"/>
      <c r="E24" s="161"/>
      <c r="F24" s="161"/>
      <c r="G24" s="161"/>
      <c r="H24" s="161"/>
    </row>
    <row r="25" spans="1:8" x14ac:dyDescent="0.2">
      <c r="A25" s="161"/>
      <c r="B25" s="161"/>
      <c r="C25" s="161"/>
      <c r="D25" s="161"/>
      <c r="E25" s="161"/>
      <c r="F25" s="161"/>
      <c r="G25" s="161"/>
      <c r="H25" s="161"/>
    </row>
  </sheetData>
  <mergeCells count="1">
    <mergeCell ref="A7:H25"/>
  </mergeCells>
  <hyperlinks>
    <hyperlink ref="I2" location="Contenido!A1" display="Contenido" xr:uid="{00000000-0004-0000-2A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 tint="0.59999389629810485"/>
    <pageSetUpPr fitToPage="1"/>
  </sheetPr>
  <dimension ref="A1:AB56"/>
  <sheetViews>
    <sheetView showGridLines="0" zoomScaleNormal="100" zoomScaleSheetLayoutView="100" workbookViewId="0">
      <selection activeCell="Y2" sqref="Y2"/>
    </sheetView>
  </sheetViews>
  <sheetFormatPr baseColWidth="10" defaultColWidth="11" defaultRowHeight="12.75" x14ac:dyDescent="0.2"/>
  <cols>
    <col min="1" max="1" width="16.25" style="45" customWidth="1"/>
    <col min="2" max="4" width="6.125" style="82" bestFit="1" customWidth="1"/>
    <col min="5" max="5" width="1.25" style="82" customWidth="1"/>
    <col min="6" max="8" width="5.375" style="82" customWidth="1"/>
    <col min="9" max="9" width="1.25" style="82" customWidth="1"/>
    <col min="10" max="12" width="5.375" style="82" customWidth="1"/>
    <col min="13" max="13" width="1.25" style="82" customWidth="1"/>
    <col min="14" max="16" width="5.375" style="82" customWidth="1"/>
    <col min="17" max="17" width="1.25" style="82" customWidth="1"/>
    <col min="18" max="20" width="5.375" style="82" customWidth="1"/>
    <col min="21" max="21" width="1.25" style="82" customWidth="1"/>
    <col min="22" max="24" width="5.375" style="82" customWidth="1"/>
    <col min="25" max="25" width="9.5" style="1" customWidth="1"/>
    <col min="26" max="16384" width="11" style="43"/>
  </cols>
  <sheetData>
    <row r="1" spans="1:25" ht="15" customHeight="1" x14ac:dyDescent="0.25">
      <c r="A1" s="174" t="s">
        <v>211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</row>
    <row r="2" spans="1:25" ht="15" customHeight="1" x14ac:dyDescent="0.25">
      <c r="A2" s="175" t="s">
        <v>216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02" t="s">
        <v>124</v>
      </c>
    </row>
    <row r="3" spans="1:25" ht="15" x14ac:dyDescent="0.25">
      <c r="A3" s="175" t="s">
        <v>98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</row>
    <row r="4" spans="1:25" ht="15" x14ac:dyDescent="0.25">
      <c r="A4" s="174" t="s">
        <v>80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</row>
    <row r="5" spans="1:25" s="75" customFormat="1" ht="17.25" customHeight="1" x14ac:dyDescent="0.15">
      <c r="A5" s="176" t="s">
        <v>97</v>
      </c>
      <c r="B5" s="173" t="s">
        <v>0</v>
      </c>
      <c r="C5" s="173"/>
      <c r="D5" s="173"/>
      <c r="E5" s="124"/>
      <c r="F5" s="173" t="s">
        <v>118</v>
      </c>
      <c r="G5" s="173"/>
      <c r="H5" s="173"/>
      <c r="I5" s="124"/>
      <c r="J5" s="173" t="s">
        <v>119</v>
      </c>
      <c r="K5" s="173"/>
      <c r="L5" s="173"/>
      <c r="M5" s="124"/>
      <c r="N5" s="173" t="s">
        <v>120</v>
      </c>
      <c r="O5" s="173"/>
      <c r="P5" s="173"/>
      <c r="Q5" s="124"/>
      <c r="R5" s="173" t="s">
        <v>121</v>
      </c>
      <c r="S5" s="173"/>
      <c r="T5" s="173"/>
      <c r="U5" s="124"/>
      <c r="V5" s="173" t="s">
        <v>122</v>
      </c>
      <c r="W5" s="173"/>
      <c r="X5" s="173"/>
      <c r="Y5" s="35"/>
    </row>
    <row r="6" spans="1:25" s="75" customFormat="1" ht="27.75" customHeight="1" x14ac:dyDescent="0.15">
      <c r="A6" s="176"/>
      <c r="B6" s="125" t="s">
        <v>0</v>
      </c>
      <c r="C6" s="125" t="s">
        <v>9</v>
      </c>
      <c r="D6" s="125" t="s">
        <v>10</v>
      </c>
      <c r="E6" s="126"/>
      <c r="F6" s="125" t="s">
        <v>0</v>
      </c>
      <c r="G6" s="125" t="s">
        <v>9</v>
      </c>
      <c r="H6" s="125" t="s">
        <v>10</v>
      </c>
      <c r="I6" s="125"/>
      <c r="J6" s="125" t="s">
        <v>0</v>
      </c>
      <c r="K6" s="125" t="s">
        <v>9</v>
      </c>
      <c r="L6" s="125" t="s">
        <v>10</v>
      </c>
      <c r="M6" s="126"/>
      <c r="N6" s="125" t="s">
        <v>0</v>
      </c>
      <c r="O6" s="125" t="s">
        <v>9</v>
      </c>
      <c r="P6" s="125" t="s">
        <v>10</v>
      </c>
      <c r="Q6" s="126"/>
      <c r="R6" s="125" t="s">
        <v>0</v>
      </c>
      <c r="S6" s="125" t="s">
        <v>9</v>
      </c>
      <c r="T6" s="125" t="s">
        <v>10</v>
      </c>
      <c r="U6" s="126"/>
      <c r="V6" s="125" t="s">
        <v>0</v>
      </c>
      <c r="W6" s="125" t="s">
        <v>9</v>
      </c>
      <c r="X6" s="125" t="s">
        <v>10</v>
      </c>
      <c r="Y6" s="35"/>
    </row>
    <row r="7" spans="1:25" s="46" customFormat="1" x14ac:dyDescent="0.2">
      <c r="A7" s="4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1"/>
    </row>
    <row r="8" spans="1:25" s="46" customFormat="1" x14ac:dyDescent="0.2">
      <c r="A8" s="177" t="s">
        <v>101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"/>
    </row>
    <row r="9" spans="1:25" s="94" customFormat="1" x14ac:dyDescent="0.2">
      <c r="A9" s="47" t="s">
        <v>0</v>
      </c>
      <c r="B9" s="93">
        <f>SUM(B10:B11)</f>
        <v>540</v>
      </c>
      <c r="C9" s="93">
        <f>SUM(C10:C11)</f>
        <v>497</v>
      </c>
      <c r="D9" s="93">
        <f>SUM(D10:D11)</f>
        <v>43</v>
      </c>
      <c r="E9" s="93"/>
      <c r="F9" s="93">
        <f>SUM(F10:F11)</f>
        <v>197</v>
      </c>
      <c r="G9" s="93">
        <f>SUM(G10:G11)</f>
        <v>125</v>
      </c>
      <c r="H9" s="93">
        <f>SUM(H10:H11)</f>
        <v>72</v>
      </c>
      <c r="I9" s="93"/>
      <c r="J9" s="93">
        <f>SUM(J10:J11)</f>
        <v>170</v>
      </c>
      <c r="K9" s="93">
        <f>SUM(K10:K11)</f>
        <v>134</v>
      </c>
      <c r="L9" s="93">
        <f>SUM(L10:L11)</f>
        <v>36</v>
      </c>
      <c r="M9" s="93"/>
      <c r="N9" s="93">
        <f>SUM(N10:N11)</f>
        <v>-12</v>
      </c>
      <c r="O9" s="93">
        <f>SUM(O10:O11)</f>
        <v>46</v>
      </c>
      <c r="P9" s="93">
        <f>SUM(P10:P11)</f>
        <v>-58</v>
      </c>
      <c r="Q9" s="93"/>
      <c r="R9" s="93">
        <f>SUM(R10:R11)</f>
        <v>254</v>
      </c>
      <c r="S9" s="93">
        <f>SUM(S10:S11)</f>
        <v>160</v>
      </c>
      <c r="T9" s="93">
        <f>SUM(T10:T11)</f>
        <v>94</v>
      </c>
      <c r="U9" s="93"/>
      <c r="V9" s="93">
        <f>SUM(V10:V11)</f>
        <v>-69</v>
      </c>
      <c r="W9" s="93">
        <f>SUM(W10:W11)</f>
        <v>32</v>
      </c>
      <c r="X9" s="93">
        <f>SUM(X10:X11)</f>
        <v>-101</v>
      </c>
      <c r="Y9" s="44"/>
    </row>
    <row r="10" spans="1:25" x14ac:dyDescent="0.2">
      <c r="A10" s="49" t="s">
        <v>1</v>
      </c>
      <c r="B10" s="82">
        <f>+F10+J10+N10+R10+V10</f>
        <v>535</v>
      </c>
      <c r="C10" s="82">
        <f>+G10+K10+O10+S10+W10</f>
        <v>493</v>
      </c>
      <c r="D10" s="82">
        <f>+B10-C10</f>
        <v>42</v>
      </c>
      <c r="E10" s="81"/>
      <c r="F10" s="81">
        <f>+F14+F18</f>
        <v>197</v>
      </c>
      <c r="G10" s="81">
        <f>+G14+G18</f>
        <v>126</v>
      </c>
      <c r="H10" s="81">
        <f>+F10-G10</f>
        <v>71</v>
      </c>
      <c r="I10" s="81"/>
      <c r="J10" s="81">
        <f>+J14+J18</f>
        <v>168</v>
      </c>
      <c r="K10" s="81">
        <f>+K14+K18</f>
        <v>133</v>
      </c>
      <c r="L10" s="81">
        <f>+L14+L18</f>
        <v>35</v>
      </c>
      <c r="M10" s="81"/>
      <c r="N10" s="81">
        <f>+N14+N18</f>
        <v>-15</v>
      </c>
      <c r="O10" s="81">
        <f>+O14+O18</f>
        <v>43</v>
      </c>
      <c r="P10" s="81">
        <f>+P14+P18</f>
        <v>-58</v>
      </c>
      <c r="Q10" s="81"/>
      <c r="R10" s="81">
        <f>+R14+R18</f>
        <v>254</v>
      </c>
      <c r="S10" s="81">
        <f>+S14+S18</f>
        <v>160</v>
      </c>
      <c r="T10" s="81">
        <f>+T14+T18</f>
        <v>94</v>
      </c>
      <c r="U10" s="81"/>
      <c r="V10" s="81">
        <f>+V14+V18</f>
        <v>-69</v>
      </c>
      <c r="W10" s="81">
        <f>+W14+W18</f>
        <v>31</v>
      </c>
      <c r="X10" s="81">
        <f>+X14+X18</f>
        <v>-100</v>
      </c>
    </row>
    <row r="11" spans="1:25" x14ac:dyDescent="0.2">
      <c r="A11" s="49" t="s">
        <v>2</v>
      </c>
      <c r="B11" s="82">
        <f>+F11+J11+N11+R11+V11</f>
        <v>5</v>
      </c>
      <c r="C11" s="82">
        <f>+G11+K11+O11+S11+W11</f>
        <v>4</v>
      </c>
      <c r="D11" s="82">
        <f t="shared" ref="D11" si="0">+B11-C11</f>
        <v>1</v>
      </c>
      <c r="E11" s="81"/>
      <c r="F11" s="81">
        <f>+F15</f>
        <v>0</v>
      </c>
      <c r="G11" s="81">
        <f>+G15</f>
        <v>-1</v>
      </c>
      <c r="H11" s="81">
        <f t="shared" ref="H11" si="1">+F11-G11</f>
        <v>1</v>
      </c>
      <c r="I11" s="81"/>
      <c r="J11" s="81">
        <f>+J15</f>
        <v>2</v>
      </c>
      <c r="K11" s="81">
        <f>+K15</f>
        <v>1</v>
      </c>
      <c r="L11" s="81">
        <f>+L15</f>
        <v>1</v>
      </c>
      <c r="M11" s="81"/>
      <c r="N11" s="81">
        <f>+N15</f>
        <v>3</v>
      </c>
      <c r="O11" s="81">
        <f>+O15</f>
        <v>3</v>
      </c>
      <c r="P11" s="81">
        <f>+P15</f>
        <v>0</v>
      </c>
      <c r="Q11" s="81"/>
      <c r="R11" s="81">
        <f>+R15</f>
        <v>0</v>
      </c>
      <c r="S11" s="81">
        <f>+S15</f>
        <v>0</v>
      </c>
      <c r="T11" s="81">
        <f>+T15</f>
        <v>0</v>
      </c>
      <c r="U11" s="81"/>
      <c r="V11" s="81">
        <f>+V15</f>
        <v>0</v>
      </c>
      <c r="W11" s="81">
        <f>+W15</f>
        <v>1</v>
      </c>
      <c r="X11" s="81">
        <f>+X15</f>
        <v>-1</v>
      </c>
    </row>
    <row r="12" spans="1:25" x14ac:dyDescent="0.2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spans="1:25" s="94" customFormat="1" x14ac:dyDescent="0.2">
      <c r="A13" s="47" t="s">
        <v>83</v>
      </c>
      <c r="B13" s="93">
        <f>SUM(B14:B15)</f>
        <v>445</v>
      </c>
      <c r="C13" s="93">
        <f>SUM(C14:C15)</f>
        <v>362</v>
      </c>
      <c r="D13" s="93">
        <f>SUM(D14:D15)</f>
        <v>83</v>
      </c>
      <c r="E13" s="93"/>
      <c r="F13" s="93">
        <f>SUM(F14:F15)</f>
        <v>140</v>
      </c>
      <c r="G13" s="93">
        <f>SUM(G14:G15)</f>
        <v>77</v>
      </c>
      <c r="H13" s="93">
        <f>SUM(H14:H15)</f>
        <v>63</v>
      </c>
      <c r="I13" s="93"/>
      <c r="J13" s="93">
        <f>SUM(J14:J15)</f>
        <v>145</v>
      </c>
      <c r="K13" s="93">
        <f>SUM(K14:K15)</f>
        <v>119</v>
      </c>
      <c r="L13" s="93">
        <f>SUM(L14:L15)</f>
        <v>26</v>
      </c>
      <c r="M13" s="93"/>
      <c r="N13" s="93">
        <f>SUM(N14:N15)</f>
        <v>-7</v>
      </c>
      <c r="O13" s="93">
        <f>SUM(O14:O15)</f>
        <v>38</v>
      </c>
      <c r="P13" s="93">
        <f>SUM(P14:P15)</f>
        <v>-45</v>
      </c>
      <c r="Q13" s="93"/>
      <c r="R13" s="93">
        <f>SUM(R14:R15)</f>
        <v>228</v>
      </c>
      <c r="S13" s="93">
        <f>SUM(S14:S15)</f>
        <v>139</v>
      </c>
      <c r="T13" s="93">
        <f>SUM(T14:T15)</f>
        <v>89</v>
      </c>
      <c r="U13" s="93"/>
      <c r="V13" s="93">
        <f>SUM(V14:V15)</f>
        <v>-61</v>
      </c>
      <c r="W13" s="93">
        <f>SUM(W14:W15)</f>
        <v>-11</v>
      </c>
      <c r="X13" s="93">
        <f>SUM(X14:X15)</f>
        <v>-50</v>
      </c>
      <c r="Y13" s="44"/>
    </row>
    <row r="14" spans="1:25" x14ac:dyDescent="0.2">
      <c r="A14" s="49" t="s">
        <v>1</v>
      </c>
      <c r="B14" s="82">
        <f>+F14+J14+N14+R14+V14</f>
        <v>440</v>
      </c>
      <c r="C14" s="82">
        <f>+G14+K14+O14+S14+W14</f>
        <v>358</v>
      </c>
      <c r="D14" s="82">
        <f t="shared" ref="D14:D15" si="2">+B14-C14</f>
        <v>82</v>
      </c>
      <c r="F14" s="82">
        <v>140</v>
      </c>
      <c r="G14" s="82">
        <v>78</v>
      </c>
      <c r="H14" s="81">
        <f>+F14-G14</f>
        <v>62</v>
      </c>
      <c r="J14" s="81">
        <v>143</v>
      </c>
      <c r="K14" s="81">
        <v>118</v>
      </c>
      <c r="L14" s="81">
        <f>+J14-K14</f>
        <v>25</v>
      </c>
      <c r="M14" s="81"/>
      <c r="N14" s="81">
        <v>-10</v>
      </c>
      <c r="O14" s="81">
        <v>35</v>
      </c>
      <c r="P14" s="81">
        <f>+N14-O14</f>
        <v>-45</v>
      </c>
      <c r="Q14" s="81"/>
      <c r="R14" s="81">
        <v>228</v>
      </c>
      <c r="S14" s="81">
        <v>139</v>
      </c>
      <c r="T14" s="81">
        <f>+R14-S14</f>
        <v>89</v>
      </c>
      <c r="U14" s="81"/>
      <c r="V14" s="81">
        <v>-61</v>
      </c>
      <c r="W14" s="81">
        <v>-12</v>
      </c>
      <c r="X14" s="81">
        <f>+V14-W14</f>
        <v>-49</v>
      </c>
    </row>
    <row r="15" spans="1:25" x14ac:dyDescent="0.2">
      <c r="A15" s="49" t="s">
        <v>2</v>
      </c>
      <c r="B15" s="82">
        <f>+F15+J15+N15+R15+V15</f>
        <v>5</v>
      </c>
      <c r="C15" s="82">
        <f>+G15+K15+O15+S15+W15</f>
        <v>4</v>
      </c>
      <c r="D15" s="82">
        <f t="shared" si="2"/>
        <v>1</v>
      </c>
      <c r="F15" s="82">
        <v>0</v>
      </c>
      <c r="G15" s="82">
        <v>-1</v>
      </c>
      <c r="H15" s="81">
        <f t="shared" ref="H15" si="3">+F15-G15</f>
        <v>1</v>
      </c>
      <c r="J15" s="82">
        <v>2</v>
      </c>
      <c r="K15" s="82">
        <v>1</v>
      </c>
      <c r="L15" s="81">
        <f t="shared" ref="L15" si="4">+J15-K15</f>
        <v>1</v>
      </c>
      <c r="N15" s="82">
        <v>3</v>
      </c>
      <c r="O15" s="82">
        <v>3</v>
      </c>
      <c r="P15" s="81">
        <f t="shared" ref="P15" si="5">+N15-O15</f>
        <v>0</v>
      </c>
      <c r="R15" s="82">
        <v>0</v>
      </c>
      <c r="S15" s="82">
        <v>0</v>
      </c>
      <c r="T15" s="81">
        <f t="shared" ref="T15" si="6">+R15-S15</f>
        <v>0</v>
      </c>
      <c r="V15" s="82">
        <v>0</v>
      </c>
      <c r="W15" s="82">
        <v>1</v>
      </c>
      <c r="X15" s="81">
        <f t="shared" ref="X15" si="7">+V15-W15</f>
        <v>-1</v>
      </c>
    </row>
    <row r="17" spans="1:25" s="94" customFormat="1" x14ac:dyDescent="0.2">
      <c r="A17" s="48" t="s">
        <v>82</v>
      </c>
      <c r="B17" s="93">
        <f>SUM(B18:B18)</f>
        <v>95</v>
      </c>
      <c r="C17" s="93">
        <f>SUM(C18:C18)</f>
        <v>135</v>
      </c>
      <c r="D17" s="93">
        <f>SUM(D18:D18)</f>
        <v>-40</v>
      </c>
      <c r="E17" s="93"/>
      <c r="F17" s="93">
        <f>SUM(F18:F18)</f>
        <v>57</v>
      </c>
      <c r="G17" s="93">
        <f>SUM(G18:G18)</f>
        <v>48</v>
      </c>
      <c r="H17" s="93">
        <f>SUM(H18:H18)</f>
        <v>9</v>
      </c>
      <c r="I17" s="93"/>
      <c r="J17" s="93">
        <f>SUM(J18:J18)</f>
        <v>25</v>
      </c>
      <c r="K17" s="93">
        <f>SUM(K18:K18)</f>
        <v>15</v>
      </c>
      <c r="L17" s="93">
        <f>SUM(L18:L18)</f>
        <v>10</v>
      </c>
      <c r="M17" s="93"/>
      <c r="N17" s="93">
        <f>SUM(N18:N18)</f>
        <v>-5</v>
      </c>
      <c r="O17" s="93">
        <f>SUM(O18:O18)</f>
        <v>8</v>
      </c>
      <c r="P17" s="93">
        <f>SUM(P18:P18)</f>
        <v>-13</v>
      </c>
      <c r="Q17" s="93"/>
      <c r="R17" s="93">
        <f>SUM(R18:R18)</f>
        <v>26</v>
      </c>
      <c r="S17" s="93">
        <f>SUM(S18:S18)</f>
        <v>21</v>
      </c>
      <c r="T17" s="93">
        <f>SUM(T18:T18)</f>
        <v>5</v>
      </c>
      <c r="U17" s="93"/>
      <c r="V17" s="93">
        <f>SUM(V18:V18)</f>
        <v>-8</v>
      </c>
      <c r="W17" s="93">
        <f>SUM(W18:W18)</f>
        <v>43</v>
      </c>
      <c r="X17" s="93">
        <f>SUM(X18:X18)</f>
        <v>-51</v>
      </c>
      <c r="Y17" s="44"/>
    </row>
    <row r="18" spans="1:25" x14ac:dyDescent="0.2">
      <c r="A18" s="49" t="s">
        <v>1</v>
      </c>
      <c r="B18" s="82">
        <f>+F18+J18+N18+R18+V18</f>
        <v>95</v>
      </c>
      <c r="C18" s="82">
        <f>+G18+K18+O18+S18+W18</f>
        <v>135</v>
      </c>
      <c r="D18" s="82">
        <f t="shared" ref="D18" si="8">+B18-C18</f>
        <v>-40</v>
      </c>
      <c r="F18" s="82">
        <v>57</v>
      </c>
      <c r="G18" s="82">
        <v>48</v>
      </c>
      <c r="H18" s="81">
        <f>+F18-G18</f>
        <v>9</v>
      </c>
      <c r="J18" s="82">
        <v>25</v>
      </c>
      <c r="K18" s="82">
        <v>15</v>
      </c>
      <c r="L18" s="81">
        <f>+J18-K18</f>
        <v>10</v>
      </c>
      <c r="N18" s="82">
        <v>-5</v>
      </c>
      <c r="O18" s="82">
        <v>8</v>
      </c>
      <c r="P18" s="81">
        <f>+N18-O18</f>
        <v>-13</v>
      </c>
      <c r="R18" s="82">
        <v>26</v>
      </c>
      <c r="S18" s="82">
        <v>21</v>
      </c>
      <c r="T18" s="81">
        <f>+R18-S18</f>
        <v>5</v>
      </c>
      <c r="V18" s="82">
        <v>-8</v>
      </c>
      <c r="W18" s="82">
        <v>43</v>
      </c>
      <c r="X18" s="81">
        <f>+V18-W18</f>
        <v>-51</v>
      </c>
    </row>
    <row r="19" spans="1:25" ht="15" customHeight="1" x14ac:dyDescent="0.2">
      <c r="A19" s="43"/>
    </row>
    <row r="20" spans="1:25" s="46" customFormat="1" ht="15" x14ac:dyDescent="0.2">
      <c r="A20" s="177" t="s">
        <v>178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"/>
    </row>
    <row r="21" spans="1:25" s="94" customFormat="1" x14ac:dyDescent="0.2">
      <c r="A21" s="47" t="s">
        <v>0</v>
      </c>
      <c r="B21" s="116">
        <f t="shared" ref="B21:D23" si="9">+B9/B43*100</f>
        <v>1.4645259275330875</v>
      </c>
      <c r="C21" s="116">
        <f t="shared" si="9"/>
        <v>2.9753352490421459</v>
      </c>
      <c r="D21" s="116">
        <f t="shared" si="9"/>
        <v>0.21320904403014676</v>
      </c>
      <c r="E21" s="93"/>
      <c r="F21" s="116">
        <f t="shared" ref="F21:H23" si="10">+F9/F43*100</f>
        <v>4.1914893617021276</v>
      </c>
      <c r="G21" s="116">
        <f t="shared" si="10"/>
        <v>5.868544600938967</v>
      </c>
      <c r="H21" s="116">
        <f t="shared" si="10"/>
        <v>2.8015564202334633</v>
      </c>
      <c r="I21" s="93"/>
      <c r="J21" s="116">
        <f t="shared" ref="J21:L23" si="11">+J9/J43*100</f>
        <v>2.9134532990574122</v>
      </c>
      <c r="K21" s="116">
        <f t="shared" si="11"/>
        <v>4.9611255090707145</v>
      </c>
      <c r="L21" s="116">
        <f t="shared" si="11"/>
        <v>1.1486917677089981</v>
      </c>
      <c r="M21" s="93"/>
      <c r="N21" s="116">
        <f t="shared" ref="N21:P23" si="12">+N9/N43*100</f>
        <v>-0.17915795759928338</v>
      </c>
      <c r="O21" s="116">
        <f t="shared" si="12"/>
        <v>1.4691791759821142</v>
      </c>
      <c r="P21" s="116">
        <f t="shared" si="12"/>
        <v>-1.6260162601626018</v>
      </c>
      <c r="Q21" s="93"/>
      <c r="R21" s="116">
        <f t="shared" ref="R21:T23" si="13">+R9/R43*100</f>
        <v>2.5223435948361468</v>
      </c>
      <c r="S21" s="116">
        <f t="shared" si="13"/>
        <v>3.52035203520352</v>
      </c>
      <c r="T21" s="116">
        <f t="shared" si="13"/>
        <v>1.7013574660633486</v>
      </c>
      <c r="U21" s="93"/>
      <c r="V21" s="116">
        <f t="shared" ref="V21:X23" si="14">+V9/V43*100</f>
        <v>-0.72107848260006269</v>
      </c>
      <c r="W21" s="116">
        <f t="shared" si="14"/>
        <v>0.76244936859661661</v>
      </c>
      <c r="X21" s="116">
        <f t="shared" si="14"/>
        <v>-1.8801191362620997</v>
      </c>
      <c r="Y21" s="44"/>
    </row>
    <row r="22" spans="1:25" x14ac:dyDescent="0.2">
      <c r="A22" s="49" t="s">
        <v>1</v>
      </c>
      <c r="B22" s="117">
        <f t="shared" si="9"/>
        <v>1.4536463427888273</v>
      </c>
      <c r="C22" s="117">
        <f t="shared" si="9"/>
        <v>2.9595389602593349</v>
      </c>
      <c r="D22" s="117">
        <f t="shared" si="9"/>
        <v>0.20847810979847115</v>
      </c>
      <c r="E22" s="81"/>
      <c r="F22" s="117">
        <f t="shared" si="10"/>
        <v>4.1950596252129468</v>
      </c>
      <c r="G22" s="117">
        <f t="shared" si="10"/>
        <v>5.9210526315789469</v>
      </c>
      <c r="H22" s="117">
        <f t="shared" si="10"/>
        <v>2.7647975077881619</v>
      </c>
      <c r="I22" s="81"/>
      <c r="J22" s="117">
        <f t="shared" si="11"/>
        <v>2.8865979381443299</v>
      </c>
      <c r="K22" s="117">
        <f t="shared" si="11"/>
        <v>4.9460766084046117</v>
      </c>
      <c r="L22" s="117">
        <f t="shared" si="11"/>
        <v>1.1178537208559567</v>
      </c>
      <c r="M22" s="81"/>
      <c r="N22" s="117">
        <f t="shared" si="12"/>
        <v>-0.22445009726170881</v>
      </c>
      <c r="O22" s="117">
        <f t="shared" si="12"/>
        <v>1.3782051282051282</v>
      </c>
      <c r="P22" s="117">
        <f t="shared" si="12"/>
        <v>-1.6278417064271682</v>
      </c>
      <c r="Q22" s="81"/>
      <c r="R22" s="117">
        <f t="shared" si="13"/>
        <v>2.5261064147190453</v>
      </c>
      <c r="S22" s="117">
        <f t="shared" si="13"/>
        <v>3.5273368606701938</v>
      </c>
      <c r="T22" s="117">
        <f t="shared" si="13"/>
        <v>1.703207102736003</v>
      </c>
      <c r="U22" s="81"/>
      <c r="V22" s="117">
        <f t="shared" si="14"/>
        <v>-0.72251308900523559</v>
      </c>
      <c r="W22" s="117">
        <f t="shared" si="14"/>
        <v>0.74074074074074081</v>
      </c>
      <c r="X22" s="117">
        <f t="shared" si="14"/>
        <v>-1.8639328984156569</v>
      </c>
    </row>
    <row r="23" spans="1:25" x14ac:dyDescent="0.2">
      <c r="A23" s="49" t="s">
        <v>2</v>
      </c>
      <c r="B23" s="117">
        <f t="shared" si="9"/>
        <v>7.3529411764705888</v>
      </c>
      <c r="C23" s="117">
        <f t="shared" si="9"/>
        <v>8.695652173913043</v>
      </c>
      <c r="D23" s="117">
        <f t="shared" si="9"/>
        <v>4.5454545454545459</v>
      </c>
      <c r="E23" s="81"/>
      <c r="F23" s="117">
        <f t="shared" si="10"/>
        <v>0</v>
      </c>
      <c r="G23" s="117">
        <f t="shared" si="10"/>
        <v>-50</v>
      </c>
      <c r="H23" s="117">
        <f t="shared" si="10"/>
        <v>50</v>
      </c>
      <c r="I23" s="81"/>
      <c r="J23" s="117">
        <f t="shared" si="11"/>
        <v>13.333333333333334</v>
      </c>
      <c r="K23" s="117">
        <f t="shared" si="11"/>
        <v>8.3333333333333321</v>
      </c>
      <c r="L23" s="117">
        <f t="shared" si="11"/>
        <v>33.333333333333329</v>
      </c>
      <c r="M23" s="81"/>
      <c r="N23" s="117">
        <f t="shared" si="12"/>
        <v>20</v>
      </c>
      <c r="O23" s="117">
        <f t="shared" si="12"/>
        <v>27.27272727272727</v>
      </c>
      <c r="P23" s="117">
        <f t="shared" si="12"/>
        <v>0</v>
      </c>
      <c r="Q23" s="81"/>
      <c r="R23" s="117">
        <f t="shared" si="13"/>
        <v>0</v>
      </c>
      <c r="S23" s="117">
        <f t="shared" si="13"/>
        <v>0</v>
      </c>
      <c r="T23" s="117">
        <f t="shared" si="13"/>
        <v>0</v>
      </c>
      <c r="U23" s="81"/>
      <c r="V23" s="117">
        <f t="shared" si="14"/>
        <v>0</v>
      </c>
      <c r="W23" s="117">
        <f t="shared" si="14"/>
        <v>8.3333333333333321</v>
      </c>
      <c r="X23" s="117">
        <f t="shared" si="14"/>
        <v>-14.285714285714285</v>
      </c>
    </row>
    <row r="24" spans="1:25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spans="1:25" s="94" customFormat="1" x14ac:dyDescent="0.2">
      <c r="A25" s="47" t="s">
        <v>83</v>
      </c>
      <c r="B25" s="116">
        <f t="shared" ref="B25:D27" si="15">+B13/B48*100</f>
        <v>1.4094767515520081</v>
      </c>
      <c r="C25" s="116">
        <f t="shared" si="15"/>
        <v>2.5592082007776602</v>
      </c>
      <c r="D25" s="116">
        <f t="shared" si="15"/>
        <v>0.47627245079474378</v>
      </c>
      <c r="E25" s="93"/>
      <c r="F25" s="116">
        <f t="shared" ref="F25:H27" si="16">+F13/F48*100</f>
        <v>3.4096444227959086</v>
      </c>
      <c r="G25" s="116">
        <f t="shared" si="16"/>
        <v>4.1734417344173442</v>
      </c>
      <c r="H25" s="116">
        <f t="shared" si="16"/>
        <v>2.7863777089783279</v>
      </c>
      <c r="I25" s="93"/>
      <c r="J25" s="116">
        <f t="shared" ref="J25:L27" si="17">+J13/J48*100</f>
        <v>2.8701504354711007</v>
      </c>
      <c r="K25" s="116">
        <f t="shared" si="17"/>
        <v>5.0898203592814371</v>
      </c>
      <c r="L25" s="116">
        <f t="shared" si="17"/>
        <v>0.9579955784819455</v>
      </c>
      <c r="M25" s="93"/>
      <c r="N25" s="116">
        <f t="shared" ref="N25:P27" si="18">+N13/N48*100</f>
        <v>-0.12218537266538664</v>
      </c>
      <c r="O25" s="116">
        <f t="shared" si="18"/>
        <v>1.4301844185171246</v>
      </c>
      <c r="P25" s="116">
        <f t="shared" si="18"/>
        <v>-1.46484375</v>
      </c>
      <c r="Q25" s="93"/>
      <c r="R25" s="116">
        <f t="shared" ref="R25:T27" si="19">+R13/R48*100</f>
        <v>2.6502382889689642</v>
      </c>
      <c r="S25" s="116">
        <f t="shared" si="19"/>
        <v>3.6094520903661387</v>
      </c>
      <c r="T25" s="116">
        <f t="shared" si="19"/>
        <v>1.8728956228956231</v>
      </c>
      <c r="U25" s="93"/>
      <c r="V25" s="116">
        <f t="shared" ref="V25:X27" si="20">+V13/V48*100</f>
        <v>-0.75476367235832709</v>
      </c>
      <c r="W25" s="116">
        <f t="shared" si="20"/>
        <v>-0.31847133757961787</v>
      </c>
      <c r="X25" s="116">
        <f t="shared" si="20"/>
        <v>-1.0803802938634399</v>
      </c>
      <c r="Y25" s="44"/>
    </row>
    <row r="26" spans="1:25" x14ac:dyDescent="0.2">
      <c r="A26" s="49" t="s">
        <v>1</v>
      </c>
      <c r="B26" s="117">
        <f t="shared" si="15"/>
        <v>1.3966480446927374</v>
      </c>
      <c r="C26" s="117">
        <f t="shared" si="15"/>
        <v>2.539187176395489</v>
      </c>
      <c r="D26" s="117">
        <f t="shared" si="15"/>
        <v>0.47112898592358521</v>
      </c>
      <c r="E26" s="83"/>
      <c r="F26" s="117">
        <f t="shared" si="16"/>
        <v>3.4129692832764507</v>
      </c>
      <c r="G26" s="117">
        <f t="shared" si="16"/>
        <v>4.2322300596852953</v>
      </c>
      <c r="H26" s="117">
        <f t="shared" si="16"/>
        <v>2.7445772465692784</v>
      </c>
      <c r="I26" s="83"/>
      <c r="J26" s="117">
        <f t="shared" si="17"/>
        <v>2.8389914631725235</v>
      </c>
      <c r="K26" s="117">
        <f t="shared" si="17"/>
        <v>5.0730868443680137</v>
      </c>
      <c r="L26" s="117">
        <f t="shared" si="17"/>
        <v>0.92216894135005534</v>
      </c>
      <c r="M26" s="81"/>
      <c r="N26" s="117">
        <f t="shared" si="18"/>
        <v>-0.17500875043752187</v>
      </c>
      <c r="O26" s="117">
        <f t="shared" si="18"/>
        <v>1.3227513227513228</v>
      </c>
      <c r="P26" s="117">
        <f t="shared" si="18"/>
        <v>-1.4667535853976532</v>
      </c>
      <c r="Q26" s="81"/>
      <c r="R26" s="117">
        <f t="shared" si="19"/>
        <v>2.6548672566371683</v>
      </c>
      <c r="S26" s="117">
        <f t="shared" si="19"/>
        <v>3.6179073399271213</v>
      </c>
      <c r="T26" s="117">
        <f t="shared" si="19"/>
        <v>1.8752633796881586</v>
      </c>
      <c r="U26" s="81"/>
      <c r="V26" s="117">
        <f t="shared" si="20"/>
        <v>-0.75654222993922859</v>
      </c>
      <c r="W26" s="117">
        <f t="shared" si="20"/>
        <v>-0.34863451481696689</v>
      </c>
      <c r="X26" s="117">
        <f t="shared" si="20"/>
        <v>-1.0603765418740534</v>
      </c>
    </row>
    <row r="27" spans="1:25" x14ac:dyDescent="0.2">
      <c r="A27" s="49" t="s">
        <v>2</v>
      </c>
      <c r="B27" s="117">
        <f t="shared" si="15"/>
        <v>7.3529411764705888</v>
      </c>
      <c r="C27" s="117">
        <f t="shared" si="15"/>
        <v>8.695652173913043</v>
      </c>
      <c r="D27" s="117">
        <f t="shared" si="15"/>
        <v>4.5454545454545459</v>
      </c>
      <c r="E27" s="83"/>
      <c r="F27" s="117">
        <f t="shared" si="16"/>
        <v>0</v>
      </c>
      <c r="G27" s="117">
        <f t="shared" si="16"/>
        <v>-50</v>
      </c>
      <c r="H27" s="117">
        <f t="shared" si="16"/>
        <v>50</v>
      </c>
      <c r="I27" s="83"/>
      <c r="J27" s="117">
        <f t="shared" si="17"/>
        <v>13.333333333333334</v>
      </c>
      <c r="K27" s="117">
        <f t="shared" si="17"/>
        <v>8.3333333333333321</v>
      </c>
      <c r="L27" s="117">
        <f t="shared" si="17"/>
        <v>33.333333333333329</v>
      </c>
      <c r="M27" s="83"/>
      <c r="N27" s="117">
        <f t="shared" si="18"/>
        <v>20</v>
      </c>
      <c r="O27" s="117">
        <f t="shared" si="18"/>
        <v>27.27272727272727</v>
      </c>
      <c r="P27" s="117">
        <f t="shared" si="18"/>
        <v>0</v>
      </c>
      <c r="Q27" s="83"/>
      <c r="R27" s="117">
        <f t="shared" si="19"/>
        <v>0</v>
      </c>
      <c r="S27" s="117">
        <f t="shared" si="19"/>
        <v>0</v>
      </c>
      <c r="T27" s="117">
        <f t="shared" si="19"/>
        <v>0</v>
      </c>
      <c r="U27" s="83"/>
      <c r="V27" s="117">
        <f t="shared" si="20"/>
        <v>0</v>
      </c>
      <c r="W27" s="117">
        <f t="shared" si="20"/>
        <v>8.3333333333333321</v>
      </c>
      <c r="X27" s="117">
        <f t="shared" si="20"/>
        <v>-14.285714285714285</v>
      </c>
    </row>
    <row r="28" spans="1:25" x14ac:dyDescent="0.2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spans="1:25" s="94" customFormat="1" x14ac:dyDescent="0.2">
      <c r="A29" s="48" t="s">
        <v>82</v>
      </c>
      <c r="B29" s="116">
        <f t="shared" ref="B29:D30" si="21">+B17/B53*100</f>
        <v>1.7924528301886793</v>
      </c>
      <c r="C29" s="116">
        <f t="shared" si="21"/>
        <v>5.2754982415005864</v>
      </c>
      <c r="D29" s="116">
        <f t="shared" si="21"/>
        <v>-1.4593214155417731</v>
      </c>
      <c r="E29" s="93"/>
      <c r="F29" s="116">
        <f t="shared" ref="F29:H30" si="22">+F17/F53*100</f>
        <v>9.5959595959595951</v>
      </c>
      <c r="G29" s="116">
        <f t="shared" si="22"/>
        <v>16.842105263157894</v>
      </c>
      <c r="H29" s="116">
        <f t="shared" si="22"/>
        <v>2.912621359223301</v>
      </c>
      <c r="I29" s="93"/>
      <c r="J29" s="116">
        <f t="shared" ref="J29:L30" si="23">+J17/J53*100</f>
        <v>3.1928480204342273</v>
      </c>
      <c r="K29" s="116">
        <f t="shared" si="23"/>
        <v>4.1322314049586781</v>
      </c>
      <c r="L29" s="116">
        <f t="shared" si="23"/>
        <v>2.3809523809523809</v>
      </c>
      <c r="M29" s="93"/>
      <c r="N29" s="116">
        <f t="shared" ref="N29:P30" si="24">+N17/N53*100</f>
        <v>-0.51599587203302377</v>
      </c>
      <c r="O29" s="116">
        <f t="shared" si="24"/>
        <v>1.6877637130801686</v>
      </c>
      <c r="P29" s="116">
        <f t="shared" si="24"/>
        <v>-2.6262626262626263</v>
      </c>
      <c r="Q29" s="93"/>
      <c r="R29" s="116">
        <f t="shared" ref="R29:T30" si="25">+R17/R53*100</f>
        <v>1.772324471710975</v>
      </c>
      <c r="S29" s="116">
        <f t="shared" si="25"/>
        <v>3.0259365994236309</v>
      </c>
      <c r="T29" s="116">
        <f t="shared" si="25"/>
        <v>0.646830530401035</v>
      </c>
      <c r="U29" s="93"/>
      <c r="V29" s="116">
        <f t="shared" ref="V29:X30" si="26">+V17/V53*100</f>
        <v>-0.53799596503026226</v>
      </c>
      <c r="W29" s="116">
        <f t="shared" si="26"/>
        <v>5.7873485868102286</v>
      </c>
      <c r="X29" s="116">
        <f t="shared" si="26"/>
        <v>-6.854838709677419</v>
      </c>
      <c r="Y29" s="44"/>
    </row>
    <row r="30" spans="1:25" ht="13.5" thickBot="1" x14ac:dyDescent="0.25">
      <c r="A30" s="49" t="s">
        <v>1</v>
      </c>
      <c r="B30" s="117">
        <f t="shared" si="21"/>
        <v>1.7924528301886793</v>
      </c>
      <c r="C30" s="117">
        <f t="shared" si="21"/>
        <v>5.2754982415005864</v>
      </c>
      <c r="D30" s="117">
        <f t="shared" si="21"/>
        <v>-1.4593214155417731</v>
      </c>
      <c r="E30" s="83"/>
      <c r="F30" s="117">
        <f t="shared" si="22"/>
        <v>9.5959595959595951</v>
      </c>
      <c r="G30" s="117">
        <f t="shared" si="22"/>
        <v>16.842105263157894</v>
      </c>
      <c r="H30" s="117">
        <f t="shared" si="22"/>
        <v>2.912621359223301</v>
      </c>
      <c r="I30" s="83"/>
      <c r="J30" s="117">
        <f t="shared" si="23"/>
        <v>3.1928480204342273</v>
      </c>
      <c r="K30" s="117">
        <f t="shared" si="23"/>
        <v>4.1322314049586781</v>
      </c>
      <c r="L30" s="117">
        <f t="shared" si="23"/>
        <v>2.3809523809523809</v>
      </c>
      <c r="M30" s="83"/>
      <c r="N30" s="117">
        <f t="shared" si="24"/>
        <v>-0.51599587203302377</v>
      </c>
      <c r="O30" s="117">
        <f t="shared" si="24"/>
        <v>1.6877637130801686</v>
      </c>
      <c r="P30" s="117">
        <f t="shared" si="24"/>
        <v>-2.6262626262626263</v>
      </c>
      <c r="Q30" s="83"/>
      <c r="R30" s="117">
        <f t="shared" si="25"/>
        <v>1.772324471710975</v>
      </c>
      <c r="S30" s="117">
        <f t="shared" si="25"/>
        <v>3.0259365994236309</v>
      </c>
      <c r="T30" s="117">
        <f t="shared" si="25"/>
        <v>0.646830530401035</v>
      </c>
      <c r="U30" s="83"/>
      <c r="V30" s="117">
        <f t="shared" si="26"/>
        <v>-0.53799596503026226</v>
      </c>
      <c r="W30" s="117">
        <f t="shared" si="26"/>
        <v>5.7873485868102286</v>
      </c>
      <c r="X30" s="117">
        <f t="shared" si="26"/>
        <v>-6.854838709677419</v>
      </c>
    </row>
    <row r="31" spans="1:25" ht="12" x14ac:dyDescent="0.2">
      <c r="A31" s="52" t="s">
        <v>154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</row>
    <row r="32" spans="1:25" ht="12" x14ac:dyDescent="0.2">
      <c r="A32" s="16" t="s">
        <v>242</v>
      </c>
    </row>
    <row r="39" spans="1:28" s="75" customFormat="1" ht="17.25" customHeight="1" x14ac:dyDescent="0.15">
      <c r="A39" s="188" t="s">
        <v>97</v>
      </c>
      <c r="B39" s="187" t="s">
        <v>0</v>
      </c>
      <c r="C39" s="187"/>
      <c r="D39" s="187"/>
      <c r="E39" s="154"/>
      <c r="F39" s="187" t="s">
        <v>118</v>
      </c>
      <c r="G39" s="187"/>
      <c r="H39" s="187"/>
      <c r="I39" s="154"/>
      <c r="J39" s="187" t="s">
        <v>119</v>
      </c>
      <c r="K39" s="187"/>
      <c r="L39" s="187"/>
      <c r="M39" s="154"/>
      <c r="N39" s="187" t="s">
        <v>120</v>
      </c>
      <c r="O39" s="187"/>
      <c r="P39" s="187"/>
      <c r="Q39" s="154"/>
      <c r="R39" s="187" t="s">
        <v>121</v>
      </c>
      <c r="S39" s="187"/>
      <c r="T39" s="187"/>
      <c r="U39" s="154"/>
      <c r="V39" s="187" t="s">
        <v>122</v>
      </c>
      <c r="W39" s="187"/>
      <c r="X39" s="187"/>
      <c r="Y39" s="35"/>
    </row>
    <row r="40" spans="1:28" s="75" customFormat="1" ht="27.75" customHeight="1" x14ac:dyDescent="0.15">
      <c r="A40" s="188"/>
      <c r="B40" s="155" t="s">
        <v>0</v>
      </c>
      <c r="C40" s="155" t="s">
        <v>9</v>
      </c>
      <c r="D40" s="155" t="s">
        <v>10</v>
      </c>
      <c r="E40" s="156"/>
      <c r="F40" s="155" t="s">
        <v>0</v>
      </c>
      <c r="G40" s="155" t="s">
        <v>9</v>
      </c>
      <c r="H40" s="155" t="s">
        <v>10</v>
      </c>
      <c r="I40" s="155"/>
      <c r="J40" s="155" t="s">
        <v>0</v>
      </c>
      <c r="K40" s="155" t="s">
        <v>9</v>
      </c>
      <c r="L40" s="155" t="s">
        <v>10</v>
      </c>
      <c r="M40" s="156"/>
      <c r="N40" s="155" t="s">
        <v>0</v>
      </c>
      <c r="O40" s="155" t="s">
        <v>9</v>
      </c>
      <c r="P40" s="155" t="s">
        <v>10</v>
      </c>
      <c r="Q40" s="156"/>
      <c r="R40" s="155" t="s">
        <v>0</v>
      </c>
      <c r="S40" s="155" t="s">
        <v>9</v>
      </c>
      <c r="T40" s="155" t="s">
        <v>10</v>
      </c>
      <c r="U40" s="156"/>
      <c r="V40" s="155" t="s">
        <v>0</v>
      </c>
      <c r="W40" s="155" t="s">
        <v>9</v>
      </c>
      <c r="X40" s="155" t="s">
        <v>10</v>
      </c>
      <c r="Y40" s="35"/>
    </row>
    <row r="41" spans="1:28" s="46" customFormat="1" x14ac:dyDescent="0.2">
      <c r="A41" s="45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1"/>
    </row>
    <row r="42" spans="1:28" s="46" customFormat="1" x14ac:dyDescent="0.2">
      <c r="A42" s="177" t="s">
        <v>101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"/>
    </row>
    <row r="43" spans="1:28" s="94" customFormat="1" x14ac:dyDescent="0.2">
      <c r="A43" s="47" t="s">
        <v>0</v>
      </c>
      <c r="B43" s="93">
        <f>SUM(B44:B46)</f>
        <v>36872</v>
      </c>
      <c r="C43" s="93">
        <f t="shared" ref="C43:D43" si="27">SUM(C44:C46)</f>
        <v>16704</v>
      </c>
      <c r="D43" s="93">
        <f t="shared" si="27"/>
        <v>20168</v>
      </c>
      <c r="E43" s="93"/>
      <c r="F43" s="93">
        <f>SUM(F44:F46)</f>
        <v>4700</v>
      </c>
      <c r="G43" s="93">
        <f t="shared" ref="G43:H43" si="28">SUM(G44:G46)</f>
        <v>2130</v>
      </c>
      <c r="H43" s="93">
        <f t="shared" si="28"/>
        <v>2570</v>
      </c>
      <c r="I43" s="93"/>
      <c r="J43" s="93">
        <f t="shared" ref="J43:L43" si="29">SUM(J44:J46)</f>
        <v>5835</v>
      </c>
      <c r="K43" s="93">
        <f t="shared" si="29"/>
        <v>2701</v>
      </c>
      <c r="L43" s="93">
        <f t="shared" si="29"/>
        <v>3134</v>
      </c>
      <c r="M43" s="93"/>
      <c r="N43" s="93">
        <f t="shared" ref="N43:P43" si="30">SUM(N44:N46)</f>
        <v>6698</v>
      </c>
      <c r="O43" s="93">
        <f t="shared" si="30"/>
        <v>3131</v>
      </c>
      <c r="P43" s="93">
        <f t="shared" si="30"/>
        <v>3567</v>
      </c>
      <c r="Q43" s="93"/>
      <c r="R43" s="93">
        <f t="shared" ref="R43:T43" si="31">SUM(R44:R46)</f>
        <v>10070</v>
      </c>
      <c r="S43" s="93">
        <f t="shared" si="31"/>
        <v>4545</v>
      </c>
      <c r="T43" s="93">
        <f t="shared" si="31"/>
        <v>5525</v>
      </c>
      <c r="U43" s="93"/>
      <c r="V43" s="93">
        <f t="shared" ref="V43:X43" si="32">SUM(V44:V46)</f>
        <v>9569</v>
      </c>
      <c r="W43" s="93">
        <f t="shared" si="32"/>
        <v>4197</v>
      </c>
      <c r="X43" s="93">
        <f t="shared" si="32"/>
        <v>5372</v>
      </c>
      <c r="Y43" s="44"/>
    </row>
    <row r="44" spans="1:28" x14ac:dyDescent="0.2">
      <c r="A44" s="49" t="s">
        <v>1</v>
      </c>
      <c r="B44" s="82">
        <f t="shared" ref="B44:C46" si="33">+F44+J44+N44+R44+V44</f>
        <v>36804</v>
      </c>
      <c r="C44" s="82">
        <f t="shared" si="33"/>
        <v>16658</v>
      </c>
      <c r="D44" s="82">
        <f>+B44-C44</f>
        <v>20146</v>
      </c>
      <c r="E44" s="81"/>
      <c r="F44" s="81">
        <f>+F49+F54</f>
        <v>4696</v>
      </c>
      <c r="G44" s="81">
        <f t="shared" ref="G44:H44" si="34">+G49+G54</f>
        <v>2128</v>
      </c>
      <c r="H44" s="81">
        <f t="shared" si="34"/>
        <v>2568</v>
      </c>
      <c r="I44" s="81"/>
      <c r="J44" s="81">
        <f>+J49+J54</f>
        <v>5820</v>
      </c>
      <c r="K44" s="81">
        <f t="shared" ref="K44:L44" si="35">+K49+K54</f>
        <v>2689</v>
      </c>
      <c r="L44" s="81">
        <f t="shared" si="35"/>
        <v>3131</v>
      </c>
      <c r="M44" s="81"/>
      <c r="N44" s="81">
        <f>+N49+N54</f>
        <v>6683</v>
      </c>
      <c r="O44" s="81">
        <f t="shared" ref="O44:P44" si="36">+O49+O54</f>
        <v>3120</v>
      </c>
      <c r="P44" s="81">
        <f t="shared" si="36"/>
        <v>3563</v>
      </c>
      <c r="Q44" s="81"/>
      <c r="R44" s="81">
        <f>+R49+R54</f>
        <v>10055</v>
      </c>
      <c r="S44" s="81">
        <f t="shared" ref="S44:T44" si="37">+S49+S54</f>
        <v>4536</v>
      </c>
      <c r="T44" s="81">
        <f t="shared" si="37"/>
        <v>5519</v>
      </c>
      <c r="U44" s="81"/>
      <c r="V44" s="81">
        <f>+V49+V54</f>
        <v>9550</v>
      </c>
      <c r="W44" s="81">
        <f t="shared" ref="W44:X44" si="38">+W49+W54</f>
        <v>4185</v>
      </c>
      <c r="X44" s="81">
        <f t="shared" si="38"/>
        <v>5365</v>
      </c>
    </row>
    <row r="45" spans="1:28" x14ac:dyDescent="0.2">
      <c r="A45" s="49" t="s">
        <v>2</v>
      </c>
      <c r="B45" s="82">
        <f t="shared" si="33"/>
        <v>68</v>
      </c>
      <c r="C45" s="82">
        <f t="shared" si="33"/>
        <v>46</v>
      </c>
      <c r="D45" s="82">
        <f t="shared" ref="D45:D46" si="39">+B45-C45</f>
        <v>22</v>
      </c>
      <c r="E45" s="81"/>
      <c r="F45" s="81">
        <f t="shared" ref="F45:H45" si="40">+F50+F55</f>
        <v>4</v>
      </c>
      <c r="G45" s="81">
        <f t="shared" si="40"/>
        <v>2</v>
      </c>
      <c r="H45" s="81">
        <f t="shared" si="40"/>
        <v>2</v>
      </c>
      <c r="I45" s="81"/>
      <c r="J45" s="81">
        <f t="shared" ref="J45:L45" si="41">+J50+J55</f>
        <v>15</v>
      </c>
      <c r="K45" s="81">
        <f t="shared" si="41"/>
        <v>12</v>
      </c>
      <c r="L45" s="81">
        <f t="shared" si="41"/>
        <v>3</v>
      </c>
      <c r="M45" s="81"/>
      <c r="N45" s="81">
        <f t="shared" ref="N45:P45" si="42">+N50+N55</f>
        <v>15</v>
      </c>
      <c r="O45" s="81">
        <f t="shared" si="42"/>
        <v>11</v>
      </c>
      <c r="P45" s="81">
        <f t="shared" si="42"/>
        <v>4</v>
      </c>
      <c r="Q45" s="81"/>
      <c r="R45" s="81">
        <f t="shared" ref="R45:T45" si="43">+R50+R55</f>
        <v>15</v>
      </c>
      <c r="S45" s="81">
        <f t="shared" si="43"/>
        <v>9</v>
      </c>
      <c r="T45" s="81">
        <f t="shared" si="43"/>
        <v>6</v>
      </c>
      <c r="U45" s="81"/>
      <c r="V45" s="81">
        <f t="shared" ref="V45:X45" si="44">+V50+V55</f>
        <v>19</v>
      </c>
      <c r="W45" s="81">
        <f t="shared" si="44"/>
        <v>12</v>
      </c>
      <c r="X45" s="81">
        <f t="shared" si="44"/>
        <v>7</v>
      </c>
    </row>
    <row r="46" spans="1:28" x14ac:dyDescent="0.2">
      <c r="A46" s="49" t="s">
        <v>81</v>
      </c>
      <c r="B46" s="82">
        <f t="shared" si="33"/>
        <v>0</v>
      </c>
      <c r="C46" s="82">
        <f t="shared" si="33"/>
        <v>0</v>
      </c>
      <c r="D46" s="82">
        <f t="shared" si="39"/>
        <v>0</v>
      </c>
      <c r="E46" s="81"/>
      <c r="F46" s="81">
        <f>+F51</f>
        <v>0</v>
      </c>
      <c r="G46" s="81">
        <f t="shared" ref="G46:H46" si="45">+G51</f>
        <v>0</v>
      </c>
      <c r="H46" s="81">
        <f t="shared" si="45"/>
        <v>0</v>
      </c>
      <c r="I46" s="81"/>
      <c r="J46" s="81">
        <f>+J51</f>
        <v>0</v>
      </c>
      <c r="K46" s="81">
        <f t="shared" ref="K46:L46" si="46">+K51</f>
        <v>0</v>
      </c>
      <c r="L46" s="81">
        <f t="shared" si="46"/>
        <v>0</v>
      </c>
      <c r="M46" s="81"/>
      <c r="N46" s="81">
        <f>+N51</f>
        <v>0</v>
      </c>
      <c r="O46" s="81">
        <f t="shared" ref="O46:P46" si="47">+O51</f>
        <v>0</v>
      </c>
      <c r="P46" s="81">
        <f t="shared" si="47"/>
        <v>0</v>
      </c>
      <c r="Q46" s="81"/>
      <c r="R46" s="81">
        <f>+R51</f>
        <v>0</v>
      </c>
      <c r="S46" s="81">
        <f t="shared" ref="S46:T46" si="48">+S51</f>
        <v>0</v>
      </c>
      <c r="T46" s="81">
        <f t="shared" si="48"/>
        <v>0</v>
      </c>
      <c r="U46" s="81"/>
      <c r="V46" s="81">
        <f>+V51</f>
        <v>0</v>
      </c>
      <c r="W46" s="81">
        <f t="shared" ref="W46:X46" si="49">+W51</f>
        <v>0</v>
      </c>
      <c r="X46" s="81">
        <f t="shared" si="49"/>
        <v>0</v>
      </c>
    </row>
    <row r="47" spans="1:28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</row>
    <row r="48" spans="1:28" s="94" customFormat="1" x14ac:dyDescent="0.2">
      <c r="A48" s="47" t="s">
        <v>83</v>
      </c>
      <c r="B48" s="93">
        <f>SUM(B49:B51)</f>
        <v>31572</v>
      </c>
      <c r="C48" s="93">
        <f t="shared" ref="C48:D48" si="50">SUM(C49:C51)</f>
        <v>14145</v>
      </c>
      <c r="D48" s="93">
        <f t="shared" si="50"/>
        <v>17427</v>
      </c>
      <c r="E48" s="93"/>
      <c r="F48" s="93">
        <f>SUM(F49:F51)</f>
        <v>4106</v>
      </c>
      <c r="G48" s="93">
        <f t="shared" ref="G48:H48" si="51">SUM(G49:G51)</f>
        <v>1845</v>
      </c>
      <c r="H48" s="93">
        <f t="shared" si="51"/>
        <v>2261</v>
      </c>
      <c r="I48" s="93"/>
      <c r="J48" s="93">
        <f>SUM(J49:J51)</f>
        <v>5052</v>
      </c>
      <c r="K48" s="93">
        <f t="shared" ref="K48:L48" si="52">SUM(K49:K51)</f>
        <v>2338</v>
      </c>
      <c r="L48" s="93">
        <f t="shared" si="52"/>
        <v>2714</v>
      </c>
      <c r="M48" s="93"/>
      <c r="N48" s="93">
        <f>SUM(N49:N51)</f>
        <v>5729</v>
      </c>
      <c r="O48" s="93">
        <f t="shared" ref="O48:P48" si="53">SUM(O49:O51)</f>
        <v>2657</v>
      </c>
      <c r="P48" s="93">
        <f t="shared" si="53"/>
        <v>3072</v>
      </c>
      <c r="Q48" s="93"/>
      <c r="R48" s="93">
        <f>SUM(R49:R51)</f>
        <v>8603</v>
      </c>
      <c r="S48" s="93">
        <f t="shared" ref="S48:T48" si="54">SUM(S49:S51)</f>
        <v>3851</v>
      </c>
      <c r="T48" s="93">
        <f t="shared" si="54"/>
        <v>4752</v>
      </c>
      <c r="U48" s="93"/>
      <c r="V48" s="93">
        <f>SUM(V49:V51)</f>
        <v>8082</v>
      </c>
      <c r="W48" s="93">
        <f t="shared" ref="W48:X48" si="55">SUM(W49:W51)</f>
        <v>3454</v>
      </c>
      <c r="X48" s="93">
        <f t="shared" si="55"/>
        <v>4628</v>
      </c>
      <c r="Y48" s="44" t="s">
        <v>107</v>
      </c>
      <c r="Z48" s="95">
        <f>+F43+J43+N43</f>
        <v>17233</v>
      </c>
      <c r="AA48" s="95">
        <f>+F9+J9+N9</f>
        <v>355</v>
      </c>
      <c r="AB48" s="144">
        <f>+AA48/Z48*100</f>
        <v>2.0600011605640343</v>
      </c>
    </row>
    <row r="49" spans="1:28" x14ac:dyDescent="0.2">
      <c r="A49" s="49" t="s">
        <v>1</v>
      </c>
      <c r="B49" s="82">
        <f t="shared" ref="B49:C51" si="56">+F49+J49+N49+R49+V49</f>
        <v>31504</v>
      </c>
      <c r="C49" s="82">
        <f t="shared" si="56"/>
        <v>14099</v>
      </c>
      <c r="D49" s="82">
        <f t="shared" ref="D49:D51" si="57">+B49-C49</f>
        <v>17405</v>
      </c>
      <c r="E49" s="83"/>
      <c r="F49" s="145">
        <v>4102</v>
      </c>
      <c r="G49" s="145">
        <v>1843</v>
      </c>
      <c r="H49" s="83">
        <f>+F49-G49</f>
        <v>2259</v>
      </c>
      <c r="I49" s="83"/>
      <c r="J49" s="141">
        <v>5037</v>
      </c>
      <c r="K49" s="141">
        <v>2326</v>
      </c>
      <c r="L49" s="83">
        <f>+J49-K49</f>
        <v>2711</v>
      </c>
      <c r="M49" s="81"/>
      <c r="N49" s="141">
        <v>5714</v>
      </c>
      <c r="O49" s="141">
        <v>2646</v>
      </c>
      <c r="P49" s="83">
        <f>+N49-O49</f>
        <v>3068</v>
      </c>
      <c r="Q49" s="81"/>
      <c r="R49" s="141">
        <v>8588</v>
      </c>
      <c r="S49" s="141">
        <v>3842</v>
      </c>
      <c r="T49" s="83">
        <f>+R49-S49</f>
        <v>4746</v>
      </c>
      <c r="U49" s="81"/>
      <c r="V49" s="141">
        <v>8063</v>
      </c>
      <c r="W49" s="141">
        <v>3442</v>
      </c>
      <c r="X49" s="83">
        <f>+V49-W49</f>
        <v>4621</v>
      </c>
      <c r="Y49" s="44" t="s">
        <v>185</v>
      </c>
      <c r="Z49" s="85">
        <f>+R43+V43</f>
        <v>19639</v>
      </c>
      <c r="AA49" s="85">
        <f>+R9+V9</f>
        <v>185</v>
      </c>
      <c r="AB49" s="144">
        <f>+AA49/Z49*100</f>
        <v>0.94200315698355319</v>
      </c>
    </row>
    <row r="50" spans="1:28" x14ac:dyDescent="0.2">
      <c r="A50" s="49" t="s">
        <v>2</v>
      </c>
      <c r="B50" s="82">
        <f t="shared" si="56"/>
        <v>68</v>
      </c>
      <c r="C50" s="82">
        <f t="shared" si="56"/>
        <v>46</v>
      </c>
      <c r="D50" s="82">
        <f t="shared" si="57"/>
        <v>22</v>
      </c>
      <c r="E50" s="83"/>
      <c r="F50" s="145">
        <v>4</v>
      </c>
      <c r="G50" s="145">
        <v>2</v>
      </c>
      <c r="H50" s="83">
        <f t="shared" ref="H50:H51" si="58">+F50-G50</f>
        <v>2</v>
      </c>
      <c r="I50" s="83"/>
      <c r="J50" s="145">
        <v>15</v>
      </c>
      <c r="K50" s="145">
        <v>12</v>
      </c>
      <c r="L50" s="83">
        <f t="shared" ref="L50:L51" si="59">+J50-K50</f>
        <v>3</v>
      </c>
      <c r="M50" s="83"/>
      <c r="N50" s="145">
        <v>15</v>
      </c>
      <c r="O50" s="145">
        <v>11</v>
      </c>
      <c r="P50" s="83">
        <f t="shared" ref="P50:P51" si="60">+N50-O50</f>
        <v>4</v>
      </c>
      <c r="Q50" s="83"/>
      <c r="R50" s="145">
        <v>15</v>
      </c>
      <c r="S50" s="145">
        <v>9</v>
      </c>
      <c r="T50" s="83">
        <f t="shared" ref="T50:T51" si="61">+R50-S50</f>
        <v>6</v>
      </c>
      <c r="U50" s="83"/>
      <c r="V50" s="145">
        <v>19</v>
      </c>
      <c r="W50" s="145">
        <v>12</v>
      </c>
      <c r="X50" s="83">
        <f t="shared" ref="X50:X51" si="62">+V50-W50</f>
        <v>7</v>
      </c>
      <c r="Z50" s="85">
        <f>SUM(Z48:Z49)</f>
        <v>36872</v>
      </c>
      <c r="AA50" s="85">
        <f>SUM(AA48:AA49)</f>
        <v>540</v>
      </c>
      <c r="AB50" s="144">
        <f>+AA50/Z50*100</f>
        <v>1.4645259275330875</v>
      </c>
    </row>
    <row r="51" spans="1:28" x14ac:dyDescent="0.2">
      <c r="A51" s="49" t="s">
        <v>81</v>
      </c>
      <c r="B51" s="82">
        <f t="shared" si="56"/>
        <v>0</v>
      </c>
      <c r="C51" s="82">
        <f t="shared" si="56"/>
        <v>0</v>
      </c>
      <c r="D51" s="82">
        <f t="shared" si="57"/>
        <v>0</v>
      </c>
      <c r="E51" s="83"/>
      <c r="F51" s="145">
        <v>0</v>
      </c>
      <c r="G51" s="145">
        <v>0</v>
      </c>
      <c r="H51" s="83">
        <f t="shared" si="58"/>
        <v>0</v>
      </c>
      <c r="I51" s="83"/>
      <c r="J51" s="145">
        <v>0</v>
      </c>
      <c r="K51" s="145">
        <v>0</v>
      </c>
      <c r="L51" s="83">
        <f t="shared" si="59"/>
        <v>0</v>
      </c>
      <c r="M51" s="83"/>
      <c r="N51" s="145">
        <v>0</v>
      </c>
      <c r="O51" s="145">
        <v>0</v>
      </c>
      <c r="P51" s="83">
        <f t="shared" si="60"/>
        <v>0</v>
      </c>
      <c r="Q51" s="83"/>
      <c r="R51" s="145">
        <v>0</v>
      </c>
      <c r="S51" s="145">
        <v>0</v>
      </c>
      <c r="T51" s="83">
        <f t="shared" si="61"/>
        <v>0</v>
      </c>
      <c r="U51" s="83"/>
      <c r="V51" s="145">
        <v>0</v>
      </c>
      <c r="W51" s="145">
        <v>0</v>
      </c>
      <c r="X51" s="83">
        <f t="shared" si="62"/>
        <v>0</v>
      </c>
    </row>
    <row r="52" spans="1:28" x14ac:dyDescent="0.2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3" spans="1:28" s="94" customFormat="1" x14ac:dyDescent="0.2">
      <c r="A53" s="48" t="s">
        <v>82</v>
      </c>
      <c r="B53" s="93">
        <f>SUM(B54:B56)</f>
        <v>5300</v>
      </c>
      <c r="C53" s="93">
        <f t="shared" ref="C53:D53" si="63">SUM(C54:C56)</f>
        <v>2559</v>
      </c>
      <c r="D53" s="93">
        <f t="shared" si="63"/>
        <v>2741</v>
      </c>
      <c r="E53" s="93"/>
      <c r="F53" s="93">
        <f>SUM(F54:F56)</f>
        <v>594</v>
      </c>
      <c r="G53" s="93">
        <f t="shared" ref="G53:H53" si="64">SUM(G54:G56)</f>
        <v>285</v>
      </c>
      <c r="H53" s="93">
        <f t="shared" si="64"/>
        <v>309</v>
      </c>
      <c r="I53" s="93"/>
      <c r="J53" s="93">
        <f>SUM(J54:J56)</f>
        <v>783</v>
      </c>
      <c r="K53" s="93">
        <f t="shared" ref="K53:L53" si="65">SUM(K54:K56)</f>
        <v>363</v>
      </c>
      <c r="L53" s="93">
        <f t="shared" si="65"/>
        <v>420</v>
      </c>
      <c r="M53" s="93"/>
      <c r="N53" s="93">
        <f>SUM(N54:N56)</f>
        <v>969</v>
      </c>
      <c r="O53" s="93">
        <f t="shared" ref="O53:P53" si="66">SUM(O54:O56)</f>
        <v>474</v>
      </c>
      <c r="P53" s="93">
        <f t="shared" si="66"/>
        <v>495</v>
      </c>
      <c r="Q53" s="93"/>
      <c r="R53" s="93">
        <f>SUM(R54:R56)</f>
        <v>1467</v>
      </c>
      <c r="S53" s="93">
        <f t="shared" ref="S53:T53" si="67">SUM(S54:S56)</f>
        <v>694</v>
      </c>
      <c r="T53" s="93">
        <f t="shared" si="67"/>
        <v>773</v>
      </c>
      <c r="U53" s="93"/>
      <c r="V53" s="93">
        <f>SUM(V54:V56)</f>
        <v>1487</v>
      </c>
      <c r="W53" s="93">
        <f t="shared" ref="W53:X53" si="68">SUM(W54:W56)</f>
        <v>743</v>
      </c>
      <c r="X53" s="93">
        <f t="shared" si="68"/>
        <v>744</v>
      </c>
      <c r="Y53" s="44"/>
    </row>
    <row r="54" spans="1:28" x14ac:dyDescent="0.2">
      <c r="A54" s="49" t="s">
        <v>1</v>
      </c>
      <c r="B54" s="82">
        <f>+F54+J54+N54+R54+V54</f>
        <v>5300</v>
      </c>
      <c r="C54" s="82">
        <f>+G54+K54+O54+S54+W54</f>
        <v>2559</v>
      </c>
      <c r="D54" s="82">
        <f t="shared" ref="D54:D55" si="69">+B54-C54</f>
        <v>2741</v>
      </c>
      <c r="E54" s="83"/>
      <c r="F54" s="145">
        <v>594</v>
      </c>
      <c r="G54" s="145">
        <v>285</v>
      </c>
      <c r="H54" s="83">
        <f>+F54-G54</f>
        <v>309</v>
      </c>
      <c r="I54" s="83"/>
      <c r="J54" s="145">
        <v>783</v>
      </c>
      <c r="K54" s="145">
        <v>363</v>
      </c>
      <c r="L54" s="83">
        <f>+J54-K54</f>
        <v>420</v>
      </c>
      <c r="M54" s="83"/>
      <c r="N54" s="145">
        <v>969</v>
      </c>
      <c r="O54" s="145">
        <v>474</v>
      </c>
      <c r="P54" s="83">
        <f>+N54-O54</f>
        <v>495</v>
      </c>
      <c r="Q54" s="83"/>
      <c r="R54" s="145">
        <v>1467</v>
      </c>
      <c r="S54" s="145">
        <v>694</v>
      </c>
      <c r="T54" s="83">
        <f>+R54-S54</f>
        <v>773</v>
      </c>
      <c r="U54" s="83"/>
      <c r="V54" s="145">
        <v>1487</v>
      </c>
      <c r="W54" s="145">
        <v>743</v>
      </c>
      <c r="X54" s="83">
        <f>+V54-W54</f>
        <v>744</v>
      </c>
    </row>
    <row r="55" spans="1:28" x14ac:dyDescent="0.2">
      <c r="A55" s="49" t="s">
        <v>2</v>
      </c>
      <c r="B55" s="82">
        <f>+F55+J55+N55+R55+V55</f>
        <v>0</v>
      </c>
      <c r="C55" s="82">
        <f>+G55+K55+O55+S55+W55</f>
        <v>0</v>
      </c>
      <c r="D55" s="82">
        <f t="shared" si="69"/>
        <v>0</v>
      </c>
      <c r="E55" s="83"/>
      <c r="F55" s="145">
        <v>0</v>
      </c>
      <c r="G55" s="145">
        <v>0</v>
      </c>
      <c r="H55" s="83">
        <f>+F55-G55</f>
        <v>0</v>
      </c>
      <c r="I55" s="83"/>
      <c r="J55" s="145">
        <v>0</v>
      </c>
      <c r="K55" s="145">
        <v>0</v>
      </c>
      <c r="L55" s="83">
        <f>+J55-K55</f>
        <v>0</v>
      </c>
      <c r="M55" s="83"/>
      <c r="N55" s="145">
        <v>0</v>
      </c>
      <c r="O55" s="145">
        <v>0</v>
      </c>
      <c r="P55" s="83">
        <f>+N55-O55</f>
        <v>0</v>
      </c>
      <c r="Q55" s="83"/>
      <c r="R55" s="145">
        <v>0</v>
      </c>
      <c r="S55" s="145">
        <v>0</v>
      </c>
      <c r="T55" s="83">
        <f>+R55-S55</f>
        <v>0</v>
      </c>
      <c r="U55" s="83"/>
      <c r="V55" s="145">
        <v>0</v>
      </c>
      <c r="W55" s="145">
        <v>0</v>
      </c>
      <c r="X55" s="83">
        <f>+V55-W55</f>
        <v>0</v>
      </c>
    </row>
    <row r="56" spans="1:28" x14ac:dyDescent="0.2">
      <c r="A56" s="49" t="s">
        <v>81</v>
      </c>
      <c r="B56" s="93" t="s">
        <v>8</v>
      </c>
      <c r="C56" s="93" t="s">
        <v>8</v>
      </c>
      <c r="D56" s="93" t="s">
        <v>8</v>
      </c>
      <c r="F56" s="93" t="s">
        <v>8</v>
      </c>
      <c r="G56" s="93" t="s">
        <v>8</v>
      </c>
      <c r="H56" s="93" t="s">
        <v>8</v>
      </c>
      <c r="J56" s="93" t="s">
        <v>8</v>
      </c>
      <c r="K56" s="93" t="s">
        <v>8</v>
      </c>
      <c r="L56" s="93" t="s">
        <v>8</v>
      </c>
      <c r="N56" s="93" t="s">
        <v>8</v>
      </c>
      <c r="O56" s="93" t="s">
        <v>8</v>
      </c>
      <c r="P56" s="93" t="s">
        <v>8</v>
      </c>
      <c r="R56" s="93" t="s">
        <v>8</v>
      </c>
      <c r="S56" s="93" t="s">
        <v>8</v>
      </c>
      <c r="T56" s="93" t="s">
        <v>8</v>
      </c>
      <c r="V56" s="93" t="s">
        <v>8</v>
      </c>
      <c r="W56" s="93" t="s">
        <v>8</v>
      </c>
      <c r="X56" s="93" t="s">
        <v>8</v>
      </c>
    </row>
  </sheetData>
  <mergeCells count="21">
    <mergeCell ref="V39:X39"/>
    <mergeCell ref="A42:X42"/>
    <mergeCell ref="V5:X5"/>
    <mergeCell ref="A8:X8"/>
    <mergeCell ref="A20:X20"/>
    <mergeCell ref="A39:A40"/>
    <mergeCell ref="B39:D39"/>
    <mergeCell ref="F39:H39"/>
    <mergeCell ref="J39:L39"/>
    <mergeCell ref="N39:P39"/>
    <mergeCell ref="R39:T39"/>
    <mergeCell ref="A1:X1"/>
    <mergeCell ref="A2:X2"/>
    <mergeCell ref="A3:X3"/>
    <mergeCell ref="A4:X4"/>
    <mergeCell ref="A5:A6"/>
    <mergeCell ref="B5:D5"/>
    <mergeCell ref="F5:H5"/>
    <mergeCell ref="J5:L5"/>
    <mergeCell ref="N5:P5"/>
    <mergeCell ref="R5:T5"/>
  </mergeCells>
  <conditionalFormatting sqref="B43:P56 U43:X56">
    <cfRule type="cellIs" dxfId="45" priority="14" operator="equal">
      <formula>0</formula>
    </cfRule>
  </conditionalFormatting>
  <conditionalFormatting sqref="B9:Q15 U9:X18 R14:S15 T14:T18 B16:S18 B21:X30">
    <cfRule type="cellIs" dxfId="44" priority="25" operator="equal">
      <formula>0</formula>
    </cfRule>
  </conditionalFormatting>
  <conditionalFormatting sqref="Q43:Q51">
    <cfRule type="cellIs" dxfId="43" priority="11" operator="equal">
      <formula>0</formula>
    </cfRule>
  </conditionalFormatting>
  <conditionalFormatting sqref="Q56:T56">
    <cfRule type="cellIs" dxfId="42" priority="9" operator="equal">
      <formula>0</formula>
    </cfRule>
  </conditionalFormatting>
  <conditionalFormatting sqref="R49:S50 Q51:S55">
    <cfRule type="cellIs" dxfId="41" priority="13" operator="equal">
      <formula>0</formula>
    </cfRule>
  </conditionalFormatting>
  <conditionalFormatting sqref="R9:T13">
    <cfRule type="cellIs" dxfId="40" priority="21" operator="equal">
      <formula>0</formula>
    </cfRule>
  </conditionalFormatting>
  <conditionalFormatting sqref="R43:T48">
    <cfRule type="cellIs" dxfId="39" priority="8" operator="equal">
      <formula>0</formula>
    </cfRule>
  </conditionalFormatting>
  <conditionalFormatting sqref="T49:T55">
    <cfRule type="cellIs" dxfId="38" priority="5" operator="equal">
      <formula>0</formula>
    </cfRule>
  </conditionalFormatting>
  <hyperlinks>
    <hyperlink ref="Y2" location="Contenido!A1" display="Contenido" xr:uid="{00000000-0004-0000-2B00-000000000000}"/>
  </hyperlinks>
  <printOptions horizontalCentered="1"/>
  <pageMargins left="0.39370078740157483" right="0.39370078740157483" top="0.59055118110236227" bottom="0.19685039370078741" header="0" footer="0"/>
  <pageSetup fitToHeight="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 tint="0.59999389629810485"/>
    <pageSetUpPr fitToPage="1"/>
  </sheetPr>
  <dimension ref="A1:Y33"/>
  <sheetViews>
    <sheetView showGridLines="0" zoomScaleNormal="100" zoomScaleSheetLayoutView="100" workbookViewId="0">
      <selection activeCell="Y2" sqref="Y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9.5" style="1" customWidth="1"/>
    <col min="26" max="16384" width="11" style="43"/>
  </cols>
  <sheetData>
    <row r="1" spans="1:25" ht="15" customHeight="1" x14ac:dyDescent="0.25">
      <c r="A1" s="180" t="s">
        <v>212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5" ht="15" customHeight="1" x14ac:dyDescent="0.25">
      <c r="A2" s="181" t="s">
        <v>216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02" t="s">
        <v>124</v>
      </c>
    </row>
    <row r="3" spans="1:25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5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5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35"/>
    </row>
    <row r="6" spans="1:25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35"/>
    </row>
    <row r="7" spans="1:25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76"/>
    </row>
    <row r="8" spans="1:25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1"/>
    </row>
    <row r="9" spans="1:25" s="94" customFormat="1" x14ac:dyDescent="0.2">
      <c r="A9" s="20" t="s">
        <v>0</v>
      </c>
      <c r="B9" s="96">
        <f>SUM(B11:B32)</f>
        <v>540</v>
      </c>
      <c r="C9" s="96">
        <f>SUM(C11:C32)</f>
        <v>497</v>
      </c>
      <c r="D9" s="96">
        <f>SUM(D11:D32)</f>
        <v>43</v>
      </c>
      <c r="E9" s="96"/>
      <c r="F9" s="96">
        <f>SUM(F11:F32)</f>
        <v>197</v>
      </c>
      <c r="G9" s="96">
        <f>SUM(G11:G32)</f>
        <v>125</v>
      </c>
      <c r="H9" s="96">
        <f>SUM(H11:H32)</f>
        <v>72</v>
      </c>
      <c r="I9" s="96"/>
      <c r="J9" s="96">
        <f>SUM(J11:J32)</f>
        <v>170</v>
      </c>
      <c r="K9" s="96">
        <f>SUM(K11:K32)</f>
        <v>134</v>
      </c>
      <c r="L9" s="96">
        <f>SUM(L11:L32)</f>
        <v>36</v>
      </c>
      <c r="M9" s="96"/>
      <c r="N9" s="96">
        <f>SUM(N11:N32)</f>
        <v>-12</v>
      </c>
      <c r="O9" s="96">
        <f>SUM(O11:O32)</f>
        <v>46</v>
      </c>
      <c r="P9" s="96">
        <f>SUM(P11:P32)</f>
        <v>-58</v>
      </c>
      <c r="Q9" s="96"/>
      <c r="R9" s="96">
        <f>SUM(R11:R32)</f>
        <v>254</v>
      </c>
      <c r="S9" s="96">
        <f>SUM(S11:S32)</f>
        <v>160</v>
      </c>
      <c r="T9" s="96">
        <f>SUM(T11:T32)</f>
        <v>94</v>
      </c>
      <c r="U9" s="96"/>
      <c r="V9" s="96">
        <f>SUM(V11:V32)</f>
        <v>-69</v>
      </c>
      <c r="W9" s="96">
        <f>SUM(W11:W32)</f>
        <v>32</v>
      </c>
      <c r="X9" s="96">
        <f>SUM(X11:X32)</f>
        <v>-101</v>
      </c>
      <c r="Y9" s="44"/>
    </row>
    <row r="10" spans="1:25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spans="1:25" x14ac:dyDescent="0.2">
      <c r="A11" s="19" t="s">
        <v>27</v>
      </c>
      <c r="B11" s="89">
        <f t="shared" ref="B11:B32" si="0">+F11+J11+N11+R11+V11</f>
        <v>2</v>
      </c>
      <c r="C11" s="89">
        <f t="shared" ref="C11:C32" si="1">+G11+K11+O11+S11+W11</f>
        <v>-1</v>
      </c>
      <c r="D11" s="89">
        <f>+B11-C11</f>
        <v>3</v>
      </c>
      <c r="E11" s="90"/>
      <c r="F11" s="90">
        <v>6</v>
      </c>
      <c r="G11" s="90">
        <v>0</v>
      </c>
      <c r="H11" s="90">
        <f>+F11-G11</f>
        <v>6</v>
      </c>
      <c r="I11" s="90"/>
      <c r="J11" s="90">
        <v>-7</v>
      </c>
      <c r="K11" s="90">
        <v>0</v>
      </c>
      <c r="L11" s="90">
        <f>+J11-K11</f>
        <v>-7</v>
      </c>
      <c r="M11" s="90"/>
      <c r="N11" s="90">
        <v>-1</v>
      </c>
      <c r="O11" s="90">
        <v>-2</v>
      </c>
      <c r="P11" s="90">
        <f>+N11-O11</f>
        <v>1</v>
      </c>
      <c r="Q11" s="90"/>
      <c r="R11" s="90">
        <v>2</v>
      </c>
      <c r="S11" s="90">
        <v>0</v>
      </c>
      <c r="T11" s="90">
        <f>+R11-S11</f>
        <v>2</v>
      </c>
      <c r="U11" s="90"/>
      <c r="V11" s="90">
        <v>2</v>
      </c>
      <c r="W11" s="90">
        <v>1</v>
      </c>
      <c r="X11" s="90">
        <f>+V11-W11</f>
        <v>1</v>
      </c>
    </row>
    <row r="12" spans="1:25" x14ac:dyDescent="0.2">
      <c r="A12" s="19" t="s">
        <v>33</v>
      </c>
      <c r="B12" s="89">
        <f t="shared" si="0"/>
        <v>3</v>
      </c>
      <c r="C12" s="89">
        <f t="shared" si="1"/>
        <v>6</v>
      </c>
      <c r="D12" s="89">
        <f t="shared" ref="D12:D32" si="2">+B12-C12</f>
        <v>-3</v>
      </c>
      <c r="E12" s="90"/>
      <c r="F12" s="90">
        <v>14</v>
      </c>
      <c r="G12" s="90">
        <v>2</v>
      </c>
      <c r="H12" s="90">
        <f t="shared" ref="H12:H32" si="3">+F12-G12</f>
        <v>12</v>
      </c>
      <c r="I12" s="90"/>
      <c r="J12" s="90">
        <v>7</v>
      </c>
      <c r="K12" s="90">
        <v>9</v>
      </c>
      <c r="L12" s="90">
        <f t="shared" ref="L12:L32" si="4">+J12-K12</f>
        <v>-2</v>
      </c>
      <c r="M12" s="90"/>
      <c r="N12" s="90">
        <v>-3</v>
      </c>
      <c r="O12" s="90">
        <v>-4</v>
      </c>
      <c r="P12" s="90">
        <f t="shared" ref="P12:P32" si="5">+N12-O12</f>
        <v>1</v>
      </c>
      <c r="Q12" s="90"/>
      <c r="R12" s="90">
        <v>-11</v>
      </c>
      <c r="S12" s="90">
        <v>-3</v>
      </c>
      <c r="T12" s="90">
        <f t="shared" ref="T12:T32" si="6">+R12-S12</f>
        <v>-8</v>
      </c>
      <c r="U12" s="90"/>
      <c r="V12" s="90">
        <v>-4</v>
      </c>
      <c r="W12" s="90">
        <v>2</v>
      </c>
      <c r="X12" s="90">
        <f t="shared" ref="X12:X32" si="7">+V12-W12</f>
        <v>-6</v>
      </c>
    </row>
    <row r="13" spans="1:25" x14ac:dyDescent="0.2">
      <c r="A13" s="19" t="s">
        <v>34</v>
      </c>
      <c r="B13" s="89">
        <f t="shared" si="0"/>
        <v>129</v>
      </c>
      <c r="C13" s="89">
        <f t="shared" si="1"/>
        <v>68</v>
      </c>
      <c r="D13" s="89">
        <f t="shared" si="2"/>
        <v>61</v>
      </c>
      <c r="E13" s="90"/>
      <c r="F13" s="90">
        <v>40</v>
      </c>
      <c r="G13" s="90">
        <v>20</v>
      </c>
      <c r="H13" s="90">
        <f t="shared" si="3"/>
        <v>20</v>
      </c>
      <c r="I13" s="90"/>
      <c r="J13" s="90">
        <v>32</v>
      </c>
      <c r="K13" s="90">
        <v>20</v>
      </c>
      <c r="L13" s="90">
        <f t="shared" si="4"/>
        <v>12</v>
      </c>
      <c r="M13" s="90"/>
      <c r="N13" s="90">
        <v>20</v>
      </c>
      <c r="O13" s="90">
        <v>11</v>
      </c>
      <c r="P13" s="90">
        <f t="shared" si="5"/>
        <v>9</v>
      </c>
      <c r="Q13" s="90"/>
      <c r="R13" s="90">
        <v>37</v>
      </c>
      <c r="S13" s="90">
        <v>17</v>
      </c>
      <c r="T13" s="90">
        <f t="shared" si="6"/>
        <v>20</v>
      </c>
      <c r="U13" s="90"/>
      <c r="V13" s="90">
        <v>0</v>
      </c>
      <c r="W13" s="90">
        <v>0</v>
      </c>
      <c r="X13" s="90">
        <f t="shared" si="7"/>
        <v>0</v>
      </c>
    </row>
    <row r="14" spans="1:25" x14ac:dyDescent="0.2">
      <c r="A14" s="19" t="s">
        <v>35</v>
      </c>
      <c r="B14" s="89">
        <f t="shared" si="0"/>
        <v>84</v>
      </c>
      <c r="C14" s="89">
        <f t="shared" si="1"/>
        <v>61</v>
      </c>
      <c r="D14" s="89">
        <f t="shared" si="2"/>
        <v>23</v>
      </c>
      <c r="E14" s="91"/>
      <c r="F14" s="91">
        <v>18</v>
      </c>
      <c r="G14" s="91">
        <v>9</v>
      </c>
      <c r="H14" s="90">
        <f t="shared" si="3"/>
        <v>9</v>
      </c>
      <c r="I14" s="91"/>
      <c r="J14" s="90">
        <v>1</v>
      </c>
      <c r="K14" s="90">
        <v>-1</v>
      </c>
      <c r="L14" s="90">
        <f t="shared" si="4"/>
        <v>2</v>
      </c>
      <c r="M14" s="90"/>
      <c r="N14" s="90">
        <v>12</v>
      </c>
      <c r="O14" s="90">
        <v>10</v>
      </c>
      <c r="P14" s="90">
        <f t="shared" si="5"/>
        <v>2</v>
      </c>
      <c r="Q14" s="90"/>
      <c r="R14" s="90">
        <v>50</v>
      </c>
      <c r="S14" s="90">
        <v>38</v>
      </c>
      <c r="T14" s="90">
        <f t="shared" si="6"/>
        <v>12</v>
      </c>
      <c r="U14" s="90"/>
      <c r="V14" s="90">
        <v>3</v>
      </c>
      <c r="W14" s="90">
        <v>5</v>
      </c>
      <c r="X14" s="90">
        <f t="shared" si="7"/>
        <v>-2</v>
      </c>
    </row>
    <row r="15" spans="1:25" x14ac:dyDescent="0.2">
      <c r="A15" s="19" t="s">
        <v>36</v>
      </c>
      <c r="B15" s="89">
        <f t="shared" si="0"/>
        <v>81</v>
      </c>
      <c r="C15" s="89">
        <f t="shared" si="1"/>
        <v>60</v>
      </c>
      <c r="D15" s="89">
        <f t="shared" si="2"/>
        <v>21</v>
      </c>
      <c r="E15" s="91"/>
      <c r="F15" s="91">
        <v>37</v>
      </c>
      <c r="G15" s="91">
        <v>30</v>
      </c>
      <c r="H15" s="90">
        <f t="shared" si="3"/>
        <v>7</v>
      </c>
      <c r="I15" s="91"/>
      <c r="J15" s="91">
        <v>14</v>
      </c>
      <c r="K15" s="91">
        <v>8</v>
      </c>
      <c r="L15" s="90">
        <f t="shared" si="4"/>
        <v>6</v>
      </c>
      <c r="M15" s="91"/>
      <c r="N15" s="91">
        <v>-2</v>
      </c>
      <c r="O15" s="91">
        <v>9</v>
      </c>
      <c r="P15" s="90">
        <f t="shared" si="5"/>
        <v>-11</v>
      </c>
      <c r="Q15" s="91"/>
      <c r="R15" s="91">
        <v>17</v>
      </c>
      <c r="S15" s="91">
        <v>0</v>
      </c>
      <c r="T15" s="90">
        <f t="shared" si="6"/>
        <v>17</v>
      </c>
      <c r="U15" s="91"/>
      <c r="V15" s="91">
        <v>15</v>
      </c>
      <c r="W15" s="91">
        <v>13</v>
      </c>
      <c r="X15" s="90">
        <f t="shared" si="7"/>
        <v>2</v>
      </c>
    </row>
    <row r="16" spans="1:25" x14ac:dyDescent="0.2">
      <c r="A16" s="19" t="s">
        <v>28</v>
      </c>
      <c r="B16" s="89">
        <f t="shared" si="0"/>
        <v>-82</v>
      </c>
      <c r="C16" s="89">
        <f t="shared" si="1"/>
        <v>-29</v>
      </c>
      <c r="D16" s="89">
        <f t="shared" si="2"/>
        <v>-53</v>
      </c>
      <c r="E16" s="91"/>
      <c r="F16" s="91">
        <v>-9</v>
      </c>
      <c r="G16" s="91">
        <v>-2</v>
      </c>
      <c r="H16" s="90">
        <f t="shared" si="3"/>
        <v>-7</v>
      </c>
      <c r="I16" s="91"/>
      <c r="J16" s="91">
        <v>-10</v>
      </c>
      <c r="K16" s="91">
        <v>-2</v>
      </c>
      <c r="L16" s="90">
        <f t="shared" si="4"/>
        <v>-8</v>
      </c>
      <c r="M16" s="91"/>
      <c r="N16" s="91">
        <v>-21</v>
      </c>
      <c r="O16" s="91">
        <v>-10</v>
      </c>
      <c r="P16" s="90">
        <f t="shared" si="5"/>
        <v>-11</v>
      </c>
      <c r="Q16" s="91"/>
      <c r="R16" s="91">
        <v>-14</v>
      </c>
      <c r="S16" s="91">
        <v>-6</v>
      </c>
      <c r="T16" s="90">
        <f t="shared" si="6"/>
        <v>-8</v>
      </c>
      <c r="U16" s="91"/>
      <c r="V16" s="91">
        <v>-28</v>
      </c>
      <c r="W16" s="91">
        <v>-9</v>
      </c>
      <c r="X16" s="90">
        <f t="shared" si="7"/>
        <v>-19</v>
      </c>
    </row>
    <row r="17" spans="1:24" x14ac:dyDescent="0.2">
      <c r="A17" s="19" t="s">
        <v>37</v>
      </c>
      <c r="B17" s="89">
        <f t="shared" si="0"/>
        <v>132</v>
      </c>
      <c r="C17" s="89">
        <f t="shared" si="1"/>
        <v>163</v>
      </c>
      <c r="D17" s="89">
        <f t="shared" si="2"/>
        <v>-31</v>
      </c>
      <c r="E17" s="90"/>
      <c r="F17" s="90">
        <v>42</v>
      </c>
      <c r="G17" s="90">
        <v>29</v>
      </c>
      <c r="H17" s="90">
        <f t="shared" si="3"/>
        <v>13</v>
      </c>
      <c r="I17" s="90"/>
      <c r="J17" s="90">
        <v>38</v>
      </c>
      <c r="K17" s="90">
        <v>29</v>
      </c>
      <c r="L17" s="90">
        <f t="shared" si="4"/>
        <v>9</v>
      </c>
      <c r="M17" s="90"/>
      <c r="N17" s="90">
        <v>-26</v>
      </c>
      <c r="O17" s="90">
        <v>-3</v>
      </c>
      <c r="P17" s="90">
        <f t="shared" si="5"/>
        <v>-23</v>
      </c>
      <c r="Q17" s="90"/>
      <c r="R17" s="90">
        <v>57</v>
      </c>
      <c r="S17" s="90">
        <v>50</v>
      </c>
      <c r="T17" s="90">
        <f t="shared" si="6"/>
        <v>7</v>
      </c>
      <c r="U17" s="90"/>
      <c r="V17" s="90">
        <v>21</v>
      </c>
      <c r="W17" s="90">
        <v>58</v>
      </c>
      <c r="X17" s="90">
        <f t="shared" si="7"/>
        <v>-37</v>
      </c>
    </row>
    <row r="18" spans="1:24" x14ac:dyDescent="0.2">
      <c r="A18" s="18" t="s">
        <v>20</v>
      </c>
      <c r="B18" s="89">
        <f t="shared" si="0"/>
        <v>86</v>
      </c>
      <c r="C18" s="89">
        <f t="shared" si="1"/>
        <v>62</v>
      </c>
      <c r="D18" s="89">
        <f t="shared" si="2"/>
        <v>24</v>
      </c>
      <c r="F18" s="90">
        <v>-3</v>
      </c>
      <c r="G18" s="90">
        <v>5</v>
      </c>
      <c r="H18" s="90">
        <f t="shared" si="3"/>
        <v>-8</v>
      </c>
      <c r="J18" s="90">
        <v>52</v>
      </c>
      <c r="K18" s="90">
        <v>29</v>
      </c>
      <c r="L18" s="90">
        <f t="shared" si="4"/>
        <v>23</v>
      </c>
      <c r="N18" s="90">
        <v>11</v>
      </c>
      <c r="O18" s="90">
        <v>7</v>
      </c>
      <c r="P18" s="90">
        <f t="shared" si="5"/>
        <v>4</v>
      </c>
      <c r="R18" s="90">
        <v>43</v>
      </c>
      <c r="S18" s="90">
        <v>25</v>
      </c>
      <c r="T18" s="90">
        <f t="shared" si="6"/>
        <v>18</v>
      </c>
      <c r="V18" s="90">
        <v>-17</v>
      </c>
      <c r="W18" s="90">
        <v>-4</v>
      </c>
      <c r="X18" s="90">
        <f t="shared" si="7"/>
        <v>-13</v>
      </c>
    </row>
    <row r="19" spans="1:24" x14ac:dyDescent="0.2">
      <c r="A19" s="19" t="s">
        <v>40</v>
      </c>
      <c r="B19" s="89">
        <f t="shared" si="0"/>
        <v>61</v>
      </c>
      <c r="C19" s="89">
        <f t="shared" si="1"/>
        <v>40</v>
      </c>
      <c r="D19" s="89">
        <f t="shared" si="2"/>
        <v>21</v>
      </c>
      <c r="F19" s="89">
        <v>16</v>
      </c>
      <c r="G19" s="89">
        <v>8</v>
      </c>
      <c r="H19" s="90">
        <f t="shared" si="3"/>
        <v>8</v>
      </c>
      <c r="J19" s="89">
        <v>9</v>
      </c>
      <c r="K19" s="89">
        <v>5</v>
      </c>
      <c r="L19" s="90">
        <f t="shared" si="4"/>
        <v>4</v>
      </c>
      <c r="N19" s="89">
        <v>-3</v>
      </c>
      <c r="O19" s="89">
        <v>2</v>
      </c>
      <c r="P19" s="90">
        <f t="shared" si="5"/>
        <v>-5</v>
      </c>
      <c r="R19" s="89">
        <v>30</v>
      </c>
      <c r="S19" s="89">
        <v>21</v>
      </c>
      <c r="T19" s="90">
        <f t="shared" si="6"/>
        <v>9</v>
      </c>
      <c r="V19" s="89">
        <v>9</v>
      </c>
      <c r="W19" s="89">
        <v>4</v>
      </c>
      <c r="X19" s="90">
        <f t="shared" si="7"/>
        <v>5</v>
      </c>
    </row>
    <row r="20" spans="1:24" x14ac:dyDescent="0.2">
      <c r="A20" s="19" t="s">
        <v>21</v>
      </c>
      <c r="B20" s="89">
        <f t="shared" si="0"/>
        <v>177</v>
      </c>
      <c r="C20" s="89">
        <f t="shared" si="1"/>
        <v>74</v>
      </c>
      <c r="D20" s="89">
        <f t="shared" si="2"/>
        <v>103</v>
      </c>
      <c r="F20" s="89">
        <v>15</v>
      </c>
      <c r="G20" s="89">
        <v>5</v>
      </c>
      <c r="H20" s="90">
        <f t="shared" si="3"/>
        <v>10</v>
      </c>
      <c r="J20" s="89">
        <v>35</v>
      </c>
      <c r="K20" s="89">
        <v>12</v>
      </c>
      <c r="L20" s="90">
        <f t="shared" si="4"/>
        <v>23</v>
      </c>
      <c r="N20" s="89">
        <v>23</v>
      </c>
      <c r="O20" s="89">
        <v>12</v>
      </c>
      <c r="P20" s="90">
        <f t="shared" si="5"/>
        <v>11</v>
      </c>
      <c r="R20" s="89">
        <v>77</v>
      </c>
      <c r="S20" s="89">
        <v>33</v>
      </c>
      <c r="T20" s="90">
        <f t="shared" si="6"/>
        <v>44</v>
      </c>
      <c r="V20" s="89">
        <v>27</v>
      </c>
      <c r="W20" s="89">
        <v>12</v>
      </c>
      <c r="X20" s="90">
        <f t="shared" si="7"/>
        <v>15</v>
      </c>
    </row>
    <row r="21" spans="1:24" x14ac:dyDescent="0.2">
      <c r="A21" s="19" t="s">
        <v>87</v>
      </c>
      <c r="B21" s="89">
        <f t="shared" si="0"/>
        <v>-113</v>
      </c>
      <c r="C21" s="89">
        <f t="shared" si="1"/>
        <v>-59</v>
      </c>
      <c r="D21" s="89">
        <f t="shared" si="2"/>
        <v>-54</v>
      </c>
      <c r="F21" s="89">
        <v>-19</v>
      </c>
      <c r="G21" s="89">
        <v>-7</v>
      </c>
      <c r="H21" s="90">
        <f t="shared" si="3"/>
        <v>-12</v>
      </c>
      <c r="J21" s="89">
        <v>-31</v>
      </c>
      <c r="K21" s="89">
        <v>-17</v>
      </c>
      <c r="L21" s="90">
        <f t="shared" si="4"/>
        <v>-14</v>
      </c>
      <c r="N21" s="89">
        <v>-8</v>
      </c>
      <c r="O21" s="89">
        <v>-4</v>
      </c>
      <c r="P21" s="90">
        <f t="shared" si="5"/>
        <v>-4</v>
      </c>
      <c r="R21" s="89">
        <v>-30</v>
      </c>
      <c r="S21" s="89">
        <v>-18</v>
      </c>
      <c r="T21" s="90">
        <f t="shared" si="6"/>
        <v>-12</v>
      </c>
      <c r="V21" s="89">
        <v>-25</v>
      </c>
      <c r="W21" s="89">
        <v>-13</v>
      </c>
      <c r="X21" s="90">
        <f t="shared" si="7"/>
        <v>-12</v>
      </c>
    </row>
    <row r="22" spans="1:24" x14ac:dyDescent="0.2">
      <c r="A22" s="19" t="s">
        <v>29</v>
      </c>
      <c r="B22" s="89">
        <f t="shared" si="0"/>
        <v>68</v>
      </c>
      <c r="C22" s="89">
        <f t="shared" si="1"/>
        <v>50</v>
      </c>
      <c r="D22" s="89">
        <f t="shared" si="2"/>
        <v>18</v>
      </c>
      <c r="F22" s="89">
        <v>16</v>
      </c>
      <c r="G22" s="89">
        <v>7</v>
      </c>
      <c r="H22" s="90">
        <f t="shared" si="3"/>
        <v>9</v>
      </c>
      <c r="J22" s="89">
        <v>21</v>
      </c>
      <c r="K22" s="89">
        <v>16</v>
      </c>
      <c r="L22" s="90">
        <f t="shared" si="4"/>
        <v>5</v>
      </c>
      <c r="N22" s="89">
        <v>10</v>
      </c>
      <c r="O22" s="89">
        <v>9</v>
      </c>
      <c r="P22" s="90">
        <f t="shared" si="5"/>
        <v>1</v>
      </c>
      <c r="R22" s="89">
        <v>14</v>
      </c>
      <c r="S22" s="89">
        <v>12</v>
      </c>
      <c r="T22" s="90">
        <f t="shared" si="6"/>
        <v>2</v>
      </c>
      <c r="V22" s="89">
        <v>7</v>
      </c>
      <c r="W22" s="89">
        <v>6</v>
      </c>
      <c r="X22" s="90">
        <f t="shared" si="7"/>
        <v>1</v>
      </c>
    </row>
    <row r="23" spans="1:24" x14ac:dyDescent="0.2">
      <c r="A23" s="19" t="s">
        <v>41</v>
      </c>
      <c r="B23" s="89">
        <f t="shared" si="0"/>
        <v>34</v>
      </c>
      <c r="C23" s="89">
        <f t="shared" si="1"/>
        <v>19</v>
      </c>
      <c r="D23" s="89">
        <f t="shared" si="2"/>
        <v>15</v>
      </c>
      <c r="F23" s="89">
        <v>4</v>
      </c>
      <c r="G23" s="89">
        <v>2</v>
      </c>
      <c r="H23" s="90">
        <f t="shared" si="3"/>
        <v>2</v>
      </c>
      <c r="J23" s="89">
        <v>0</v>
      </c>
      <c r="K23" s="89">
        <v>-1</v>
      </c>
      <c r="L23" s="90">
        <f t="shared" si="4"/>
        <v>1</v>
      </c>
      <c r="N23" s="89">
        <v>12</v>
      </c>
      <c r="O23" s="89">
        <v>7</v>
      </c>
      <c r="P23" s="90">
        <f t="shared" si="5"/>
        <v>5</v>
      </c>
      <c r="R23" s="89">
        <v>12</v>
      </c>
      <c r="S23" s="89">
        <v>9</v>
      </c>
      <c r="T23" s="90">
        <f t="shared" si="6"/>
        <v>3</v>
      </c>
      <c r="V23" s="89">
        <v>6</v>
      </c>
      <c r="W23" s="89">
        <v>2</v>
      </c>
      <c r="X23" s="90">
        <f t="shared" si="7"/>
        <v>4</v>
      </c>
    </row>
    <row r="24" spans="1:24" x14ac:dyDescent="0.2">
      <c r="A24" s="19" t="s">
        <v>42</v>
      </c>
      <c r="B24" s="89">
        <f t="shared" si="0"/>
        <v>87</v>
      </c>
      <c r="C24" s="89">
        <f t="shared" si="1"/>
        <v>62</v>
      </c>
      <c r="D24" s="89">
        <f t="shared" si="2"/>
        <v>25</v>
      </c>
      <c r="F24" s="89">
        <v>13</v>
      </c>
      <c r="G24" s="89">
        <v>6</v>
      </c>
      <c r="H24" s="90">
        <f t="shared" si="3"/>
        <v>7</v>
      </c>
      <c r="J24" s="89">
        <v>13</v>
      </c>
      <c r="K24" s="89">
        <v>11</v>
      </c>
      <c r="L24" s="90">
        <f t="shared" si="4"/>
        <v>2</v>
      </c>
      <c r="N24" s="89">
        <v>10</v>
      </c>
      <c r="O24" s="89">
        <v>10</v>
      </c>
      <c r="P24" s="90">
        <f t="shared" si="5"/>
        <v>0</v>
      </c>
      <c r="R24" s="89">
        <v>31</v>
      </c>
      <c r="S24" s="89">
        <v>23</v>
      </c>
      <c r="T24" s="90">
        <f t="shared" si="6"/>
        <v>8</v>
      </c>
      <c r="V24" s="89">
        <v>20</v>
      </c>
      <c r="W24" s="89">
        <v>12</v>
      </c>
      <c r="X24" s="90">
        <f t="shared" si="7"/>
        <v>8</v>
      </c>
    </row>
    <row r="25" spans="1:24" x14ac:dyDescent="0.2">
      <c r="A25" s="19" t="s">
        <v>30</v>
      </c>
      <c r="B25" s="89">
        <f t="shared" si="0"/>
        <v>-69</v>
      </c>
      <c r="C25" s="89">
        <f t="shared" si="1"/>
        <v>-46</v>
      </c>
      <c r="D25" s="89">
        <f t="shared" si="2"/>
        <v>-23</v>
      </c>
      <c r="F25" s="89">
        <v>-6</v>
      </c>
      <c r="G25" s="89">
        <v>-3</v>
      </c>
      <c r="H25" s="90">
        <f t="shared" si="3"/>
        <v>-3</v>
      </c>
      <c r="J25" s="89">
        <v>-10</v>
      </c>
      <c r="K25" s="89">
        <v>-4</v>
      </c>
      <c r="L25" s="90">
        <f t="shared" si="4"/>
        <v>-6</v>
      </c>
      <c r="N25" s="89">
        <v>-14</v>
      </c>
      <c r="O25" s="89">
        <v>-14</v>
      </c>
      <c r="P25" s="90">
        <f t="shared" si="5"/>
        <v>0</v>
      </c>
      <c r="R25" s="89">
        <v>-24</v>
      </c>
      <c r="S25" s="89">
        <v>-16</v>
      </c>
      <c r="T25" s="90">
        <f t="shared" si="6"/>
        <v>-8</v>
      </c>
      <c r="V25" s="89">
        <v>-15</v>
      </c>
      <c r="W25" s="89">
        <v>-9</v>
      </c>
      <c r="X25" s="90">
        <f t="shared" si="7"/>
        <v>-6</v>
      </c>
    </row>
    <row r="26" spans="1:24" x14ac:dyDescent="0.2">
      <c r="A26" s="19" t="s">
        <v>31</v>
      </c>
      <c r="B26" s="89">
        <f t="shared" si="0"/>
        <v>173</v>
      </c>
      <c r="C26" s="89">
        <f t="shared" si="1"/>
        <v>78</v>
      </c>
      <c r="D26" s="89">
        <f t="shared" si="2"/>
        <v>95</v>
      </c>
      <c r="F26" s="89">
        <v>53</v>
      </c>
      <c r="G26" s="89">
        <v>25</v>
      </c>
      <c r="H26" s="90">
        <f t="shared" si="3"/>
        <v>28</v>
      </c>
      <c r="J26" s="89">
        <v>23</v>
      </c>
      <c r="K26" s="89">
        <v>9</v>
      </c>
      <c r="L26" s="90">
        <f t="shared" si="4"/>
        <v>14</v>
      </c>
      <c r="N26" s="89">
        <v>17</v>
      </c>
      <c r="O26" s="89">
        <v>10</v>
      </c>
      <c r="P26" s="90">
        <f t="shared" si="5"/>
        <v>7</v>
      </c>
      <c r="R26" s="89">
        <v>69</v>
      </c>
      <c r="S26" s="89">
        <v>30</v>
      </c>
      <c r="T26" s="90">
        <f t="shared" si="6"/>
        <v>39</v>
      </c>
      <c r="V26" s="89">
        <v>11</v>
      </c>
      <c r="W26" s="89">
        <v>4</v>
      </c>
      <c r="X26" s="90">
        <f t="shared" si="7"/>
        <v>7</v>
      </c>
    </row>
    <row r="27" spans="1:24" x14ac:dyDescent="0.2">
      <c r="A27" s="19" t="s">
        <v>32</v>
      </c>
      <c r="B27" s="89">
        <f t="shared" si="0"/>
        <v>-77</v>
      </c>
      <c r="C27" s="89">
        <f t="shared" si="1"/>
        <v>-47</v>
      </c>
      <c r="D27" s="89">
        <f t="shared" si="2"/>
        <v>-30</v>
      </c>
      <c r="F27" s="89">
        <v>-12</v>
      </c>
      <c r="G27" s="89">
        <v>-9</v>
      </c>
      <c r="H27" s="90">
        <f t="shared" si="3"/>
        <v>-3</v>
      </c>
      <c r="J27" s="89">
        <v>-2</v>
      </c>
      <c r="K27" s="89">
        <v>2</v>
      </c>
      <c r="L27" s="90">
        <f t="shared" si="4"/>
        <v>-4</v>
      </c>
      <c r="N27" s="89">
        <v>-17</v>
      </c>
      <c r="O27" s="89">
        <v>-11</v>
      </c>
      <c r="P27" s="90">
        <f t="shared" si="5"/>
        <v>-6</v>
      </c>
      <c r="R27" s="89">
        <v>-43</v>
      </c>
      <c r="S27" s="89">
        <v>-28</v>
      </c>
      <c r="T27" s="90">
        <f t="shared" si="6"/>
        <v>-15</v>
      </c>
      <c r="V27" s="89">
        <v>-3</v>
      </c>
      <c r="W27" s="89">
        <v>-1</v>
      </c>
      <c r="X27" s="90">
        <f t="shared" si="7"/>
        <v>-2</v>
      </c>
    </row>
    <row r="28" spans="1:24" x14ac:dyDescent="0.2">
      <c r="A28" s="19" t="s">
        <v>54</v>
      </c>
      <c r="B28" s="89">
        <f t="shared" si="0"/>
        <v>1</v>
      </c>
      <c r="C28" s="89">
        <f t="shared" si="1"/>
        <v>15</v>
      </c>
      <c r="D28" s="89">
        <f t="shared" si="2"/>
        <v>-14</v>
      </c>
      <c r="F28" s="89">
        <v>14</v>
      </c>
      <c r="G28" s="89">
        <v>8</v>
      </c>
      <c r="H28" s="90">
        <f t="shared" si="3"/>
        <v>6</v>
      </c>
      <c r="J28" s="89">
        <v>-1</v>
      </c>
      <c r="K28" s="89">
        <v>3</v>
      </c>
      <c r="L28" s="90">
        <f t="shared" si="4"/>
        <v>-4</v>
      </c>
      <c r="N28" s="89">
        <v>1</v>
      </c>
      <c r="O28" s="89">
        <v>3</v>
      </c>
      <c r="P28" s="90">
        <f t="shared" si="5"/>
        <v>-2</v>
      </c>
      <c r="R28" s="89">
        <v>27</v>
      </c>
      <c r="S28" s="89">
        <v>21</v>
      </c>
      <c r="T28" s="90">
        <f t="shared" si="6"/>
        <v>6</v>
      </c>
      <c r="V28" s="89">
        <v>-40</v>
      </c>
      <c r="W28" s="89">
        <v>-20</v>
      </c>
      <c r="X28" s="90">
        <f t="shared" si="7"/>
        <v>-20</v>
      </c>
    </row>
    <row r="29" spans="1:24" x14ac:dyDescent="0.2">
      <c r="A29" s="19" t="s">
        <v>43</v>
      </c>
      <c r="B29" s="89">
        <f t="shared" si="0"/>
        <v>44</v>
      </c>
      <c r="C29" s="89">
        <f t="shared" si="1"/>
        <v>36</v>
      </c>
      <c r="D29" s="89">
        <f t="shared" si="2"/>
        <v>8</v>
      </c>
      <c r="F29" s="89">
        <v>11</v>
      </c>
      <c r="G29" s="89">
        <v>8</v>
      </c>
      <c r="H29" s="90">
        <f t="shared" si="3"/>
        <v>3</v>
      </c>
      <c r="J29" s="89">
        <v>10</v>
      </c>
      <c r="K29" s="89">
        <v>8</v>
      </c>
      <c r="L29" s="90">
        <f t="shared" si="4"/>
        <v>2</v>
      </c>
      <c r="N29" s="89">
        <v>12</v>
      </c>
      <c r="O29" s="89">
        <v>9</v>
      </c>
      <c r="P29" s="90">
        <f t="shared" si="5"/>
        <v>3</v>
      </c>
      <c r="R29" s="89">
        <v>2</v>
      </c>
      <c r="S29" s="89">
        <v>-1</v>
      </c>
      <c r="T29" s="90">
        <f t="shared" si="6"/>
        <v>3</v>
      </c>
      <c r="V29" s="89">
        <v>9</v>
      </c>
      <c r="W29" s="89">
        <v>12</v>
      </c>
      <c r="X29" s="90">
        <f t="shared" si="7"/>
        <v>-3</v>
      </c>
    </row>
    <row r="30" spans="1:24" x14ac:dyDescent="0.2">
      <c r="A30" s="19" t="s">
        <v>45</v>
      </c>
      <c r="B30" s="89">
        <f t="shared" si="0"/>
        <v>-255</v>
      </c>
      <c r="C30" s="89">
        <f t="shared" si="1"/>
        <v>-137</v>
      </c>
      <c r="D30" s="89">
        <f t="shared" si="2"/>
        <v>-118</v>
      </c>
      <c r="F30" s="89">
        <v>-19</v>
      </c>
      <c r="G30" s="89">
        <v>-2</v>
      </c>
      <c r="H30" s="90">
        <f t="shared" si="3"/>
        <v>-17</v>
      </c>
      <c r="J30" s="89">
        <v>-19</v>
      </c>
      <c r="K30" s="89">
        <v>-4</v>
      </c>
      <c r="L30" s="90">
        <f t="shared" si="4"/>
        <v>-15</v>
      </c>
      <c r="N30" s="89">
        <v>-62</v>
      </c>
      <c r="O30" s="89">
        <v>-28</v>
      </c>
      <c r="P30" s="90">
        <f t="shared" si="5"/>
        <v>-34</v>
      </c>
      <c r="R30" s="89">
        <v>-90</v>
      </c>
      <c r="S30" s="89">
        <v>-55</v>
      </c>
      <c r="T30" s="90">
        <f t="shared" si="6"/>
        <v>-35</v>
      </c>
      <c r="V30" s="89">
        <v>-65</v>
      </c>
      <c r="W30" s="89">
        <v>-48</v>
      </c>
      <c r="X30" s="90">
        <f t="shared" si="7"/>
        <v>-17</v>
      </c>
    </row>
    <row r="31" spans="1:24" x14ac:dyDescent="0.2">
      <c r="A31" s="19" t="s">
        <v>46</v>
      </c>
      <c r="B31" s="89">
        <f t="shared" si="0"/>
        <v>-51</v>
      </c>
      <c r="C31" s="89">
        <f t="shared" si="1"/>
        <v>5</v>
      </c>
      <c r="D31" s="89">
        <f t="shared" si="2"/>
        <v>-56</v>
      </c>
      <c r="F31" s="89">
        <v>-36</v>
      </c>
      <c r="G31" s="89">
        <v>-18</v>
      </c>
      <c r="H31" s="90">
        <f t="shared" si="3"/>
        <v>-18</v>
      </c>
      <c r="J31" s="89">
        <v>-6</v>
      </c>
      <c r="K31" s="89">
        <v>2</v>
      </c>
      <c r="L31" s="90">
        <f t="shared" si="4"/>
        <v>-8</v>
      </c>
      <c r="N31" s="89">
        <v>8</v>
      </c>
      <c r="O31" s="89">
        <v>16</v>
      </c>
      <c r="P31" s="90">
        <f t="shared" si="5"/>
        <v>-8</v>
      </c>
      <c r="R31" s="89">
        <v>-9</v>
      </c>
      <c r="S31" s="89">
        <v>4</v>
      </c>
      <c r="T31" s="90">
        <f t="shared" si="6"/>
        <v>-13</v>
      </c>
      <c r="V31" s="89">
        <v>-8</v>
      </c>
      <c r="W31" s="89">
        <v>1</v>
      </c>
      <c r="X31" s="90">
        <f t="shared" si="7"/>
        <v>-9</v>
      </c>
    </row>
    <row r="32" spans="1:24" ht="13.5" thickBot="1" x14ac:dyDescent="0.25">
      <c r="A32" s="19" t="s">
        <v>47</v>
      </c>
      <c r="B32" s="89">
        <f t="shared" si="0"/>
        <v>25</v>
      </c>
      <c r="C32" s="89">
        <f t="shared" si="1"/>
        <v>17</v>
      </c>
      <c r="D32" s="89">
        <f t="shared" si="2"/>
        <v>8</v>
      </c>
      <c r="F32" s="89">
        <v>2</v>
      </c>
      <c r="G32" s="89">
        <v>2</v>
      </c>
      <c r="H32" s="90">
        <f t="shared" si="3"/>
        <v>0</v>
      </c>
      <c r="J32" s="89">
        <v>1</v>
      </c>
      <c r="K32" s="89">
        <v>0</v>
      </c>
      <c r="L32" s="90">
        <f t="shared" si="4"/>
        <v>1</v>
      </c>
      <c r="N32" s="89">
        <v>9</v>
      </c>
      <c r="O32" s="89">
        <v>7</v>
      </c>
      <c r="P32" s="90">
        <f t="shared" si="5"/>
        <v>2</v>
      </c>
      <c r="R32" s="89">
        <v>7</v>
      </c>
      <c r="S32" s="89">
        <v>4</v>
      </c>
      <c r="T32" s="90">
        <f t="shared" si="6"/>
        <v>3</v>
      </c>
      <c r="V32" s="89">
        <v>6</v>
      </c>
      <c r="W32" s="89">
        <v>4</v>
      </c>
      <c r="X32" s="90">
        <f t="shared" si="7"/>
        <v>2</v>
      </c>
    </row>
    <row r="33" spans="1:24" ht="15" customHeight="1" x14ac:dyDescent="0.2">
      <c r="A33" s="132" t="s">
        <v>242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X32">
    <cfRule type="cellIs" dxfId="37" priority="1" operator="equal">
      <formula>0</formula>
    </cfRule>
  </conditionalFormatting>
  <hyperlinks>
    <hyperlink ref="Y2" location="Contenido!A1" display="Contenido" xr:uid="{00000000-0004-0000-2C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 tint="0.59999389629810485"/>
    <pageSetUpPr fitToPage="1"/>
  </sheetPr>
  <dimension ref="A1:Y64"/>
  <sheetViews>
    <sheetView showGridLines="0" zoomScaleNormal="100" zoomScaleSheetLayoutView="100" workbookViewId="0">
      <selection activeCell="Y2" sqref="Y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9.5" style="1" customWidth="1"/>
    <col min="26" max="16384" width="11" style="43"/>
  </cols>
  <sheetData>
    <row r="1" spans="1:25" ht="15" customHeight="1" x14ac:dyDescent="0.25">
      <c r="A1" s="180" t="s">
        <v>213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5" ht="15" customHeight="1" x14ac:dyDescent="0.25">
      <c r="A2" s="181" t="s">
        <v>217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02" t="s">
        <v>124</v>
      </c>
    </row>
    <row r="3" spans="1:25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5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5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35"/>
    </row>
    <row r="6" spans="1:25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35"/>
    </row>
    <row r="7" spans="1:25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76"/>
    </row>
    <row r="8" spans="1:25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1"/>
    </row>
    <row r="9" spans="1:25" s="94" customFormat="1" x14ac:dyDescent="0.2">
      <c r="A9" s="20" t="s">
        <v>0</v>
      </c>
      <c r="B9" s="116">
        <f>IFERROR('34'!B9/'35'!B40*100,"")</f>
        <v>1.4645259275330875</v>
      </c>
      <c r="C9" s="116">
        <f>IFERROR('34'!C9/'35'!C40*100,"")</f>
        <v>2.9753352490421459</v>
      </c>
      <c r="D9" s="116">
        <f>IFERROR('34'!D9/'35'!D40*100,"")</f>
        <v>0.21320904403014676</v>
      </c>
      <c r="E9" s="96"/>
      <c r="F9" s="116">
        <f>IFERROR('34'!F9/'35'!F40*100,"")</f>
        <v>4.1914893617021276</v>
      </c>
      <c r="G9" s="116">
        <f>IFERROR('34'!G9/'35'!G40*100,"")</f>
        <v>5.868544600938967</v>
      </c>
      <c r="H9" s="116">
        <f>IFERROR('34'!H9/'35'!H40*100,"")</f>
        <v>2.8015564202334633</v>
      </c>
      <c r="I9" s="96"/>
      <c r="J9" s="116">
        <f>IFERROR('34'!J9/'35'!J40*100,"")</f>
        <v>2.9134532990574122</v>
      </c>
      <c r="K9" s="116">
        <f>IFERROR('34'!K9/'35'!K40*100,"")</f>
        <v>4.9611255090707145</v>
      </c>
      <c r="L9" s="116">
        <f>IFERROR('34'!L9/'35'!L40*100,"")</f>
        <v>1.1486917677089981</v>
      </c>
      <c r="M9" s="96"/>
      <c r="N9" s="116">
        <f>IFERROR('34'!N9/'35'!N40*100,"")</f>
        <v>-0.17915795759928338</v>
      </c>
      <c r="O9" s="116">
        <f>IFERROR('34'!O9/'35'!O40*100,"")</f>
        <v>1.4691791759821142</v>
      </c>
      <c r="P9" s="116">
        <f>IFERROR('34'!P9/'35'!P40*100,"")</f>
        <v>-1.6260162601626018</v>
      </c>
      <c r="Q9" s="96"/>
      <c r="R9" s="116">
        <f>IFERROR('34'!R9/'35'!R40*100,"")</f>
        <v>2.5223435948361468</v>
      </c>
      <c r="S9" s="116">
        <f>IFERROR('34'!S9/'35'!S40*100,"")</f>
        <v>3.52035203520352</v>
      </c>
      <c r="T9" s="116">
        <f>IFERROR('34'!T9/'35'!T40*100,"")</f>
        <v>1.7013574660633486</v>
      </c>
      <c r="U9" s="96"/>
      <c r="V9" s="116">
        <f>IFERROR('34'!V9/'35'!V40*100,"")</f>
        <v>-0.72107848260006269</v>
      </c>
      <c r="W9" s="116">
        <f>IFERROR('34'!W9/'35'!W40*100,"")</f>
        <v>0.76244936859661661</v>
      </c>
      <c r="X9" s="116">
        <f>IFERROR('34'!X9/'35'!X40*100,"")</f>
        <v>-1.8801191362620997</v>
      </c>
      <c r="Y9" s="44"/>
    </row>
    <row r="10" spans="1:25" x14ac:dyDescent="0.2">
      <c r="A10" s="21"/>
      <c r="E10" s="90"/>
      <c r="I10" s="90"/>
      <c r="M10" s="90"/>
      <c r="Q10" s="90"/>
      <c r="U10" s="90"/>
    </row>
    <row r="11" spans="1:25" x14ac:dyDescent="0.2">
      <c r="A11" s="19" t="s">
        <v>27</v>
      </c>
      <c r="B11" s="117">
        <f>IFERROR('34'!B11/'35'!B42*100,"")</f>
        <v>0.33557046979865773</v>
      </c>
      <c r="C11" s="117">
        <f>IFERROR('34'!C11/'35'!C42*100,"")</f>
        <v>-0.42372881355932202</v>
      </c>
      <c r="D11" s="117">
        <f>IFERROR('34'!D11/'35'!D42*100,"")</f>
        <v>0.83333333333333337</v>
      </c>
      <c r="E11" s="90"/>
      <c r="F11" s="117">
        <f>IFERROR('34'!F11/'35'!F42*100,"")</f>
        <v>5</v>
      </c>
      <c r="G11" s="117">
        <f>IFERROR('34'!G11/'35'!G42*100,"")</f>
        <v>0</v>
      </c>
      <c r="H11" s="117">
        <f>IFERROR('34'!H11/'35'!H42*100,"")</f>
        <v>7.8947368421052628</v>
      </c>
      <c r="I11" s="90"/>
      <c r="J11" s="117">
        <f>IFERROR('34'!J11/'35'!J42*100,"")</f>
        <v>-6.5420560747663545</v>
      </c>
      <c r="K11" s="117">
        <f>IFERROR('34'!K11/'35'!K42*100,"")</f>
        <v>0</v>
      </c>
      <c r="L11" s="117">
        <f>IFERROR('34'!L11/'35'!L42*100,"")</f>
        <v>-11.666666666666666</v>
      </c>
      <c r="M11" s="90"/>
      <c r="N11" s="117">
        <f>IFERROR('34'!N11/'35'!N42*100,"")</f>
        <v>-0.88495575221238942</v>
      </c>
      <c r="O11" s="117">
        <f>IFERROR('34'!O11/'35'!O42*100,"")</f>
        <v>-4.2553191489361701</v>
      </c>
      <c r="P11" s="117">
        <f>IFERROR('34'!P11/'35'!P42*100,"")</f>
        <v>1.5151515151515151</v>
      </c>
      <c r="Q11" s="90"/>
      <c r="R11" s="117">
        <f>IFERROR('34'!R11/'35'!R42*100,"")</f>
        <v>1.3605442176870748</v>
      </c>
      <c r="S11" s="117">
        <f>IFERROR('34'!S11/'35'!S42*100,"")</f>
        <v>0</v>
      </c>
      <c r="T11" s="117">
        <f>IFERROR('34'!T11/'35'!T42*100,"")</f>
        <v>2.2471910112359552</v>
      </c>
      <c r="U11" s="90"/>
      <c r="V11" s="117">
        <f>IFERROR('34'!V11/'35'!V42*100,"")</f>
        <v>1.834862385321101</v>
      </c>
      <c r="W11" s="117">
        <f>IFERROR('34'!W11/'35'!W42*100,"")</f>
        <v>2.5</v>
      </c>
      <c r="X11" s="117">
        <f>IFERROR('34'!X11/'35'!X42*100,"")</f>
        <v>1.4492753623188406</v>
      </c>
    </row>
    <row r="12" spans="1:25" x14ac:dyDescent="0.2">
      <c r="A12" s="19" t="s">
        <v>33</v>
      </c>
      <c r="B12" s="117">
        <f>IFERROR('34'!B12/'35'!B43*100,"")</f>
        <v>0.23847376788553257</v>
      </c>
      <c r="C12" s="117">
        <f>IFERROR('34'!C12/'35'!C43*100,"")</f>
        <v>1.0869565217391304</v>
      </c>
      <c r="D12" s="117">
        <f>IFERROR('34'!D12/'35'!D43*100,"")</f>
        <v>-0.42492917847025502</v>
      </c>
      <c r="E12" s="90"/>
      <c r="F12" s="117">
        <f>IFERROR('34'!F12/'35'!F43*100,"")</f>
        <v>6.4516129032258061</v>
      </c>
      <c r="G12" s="117">
        <f>IFERROR('34'!G12/'35'!G43*100,"")</f>
        <v>2.083333333333333</v>
      </c>
      <c r="H12" s="117">
        <f>IFERROR('34'!H12/'35'!H43*100,"")</f>
        <v>9.9173553719008272</v>
      </c>
      <c r="I12" s="90"/>
      <c r="J12" s="117">
        <f>IFERROR('34'!J12/'35'!J43*100,"")</f>
        <v>3.1531531531531529</v>
      </c>
      <c r="K12" s="117">
        <f>IFERROR('34'!K12/'35'!K43*100,"")</f>
        <v>9.375</v>
      </c>
      <c r="L12" s="117">
        <f>IFERROR('34'!L12/'35'!L43*100,"")</f>
        <v>-1.5873015873015872</v>
      </c>
      <c r="M12" s="90"/>
      <c r="N12" s="117">
        <f>IFERROR('34'!N12/'35'!N43*100,"")</f>
        <v>-1.3452914798206279</v>
      </c>
      <c r="O12" s="117">
        <f>IFERROR('34'!O12/'35'!O43*100,"")</f>
        <v>-4</v>
      </c>
      <c r="P12" s="117">
        <f>IFERROR('34'!P12/'35'!P43*100,"")</f>
        <v>0.81300813008130091</v>
      </c>
      <c r="Q12" s="90"/>
      <c r="R12" s="117">
        <f>IFERROR('34'!R12/'35'!R43*100,"")</f>
        <v>-3.2163742690058479</v>
      </c>
      <c r="S12" s="117">
        <f>IFERROR('34'!S12/'35'!S43*100,"")</f>
        <v>-2.0134228187919461</v>
      </c>
      <c r="T12" s="117">
        <f>IFERROR('34'!T12/'35'!T43*100,"")</f>
        <v>-4.1450777202072544</v>
      </c>
      <c r="U12" s="90"/>
      <c r="V12" s="117">
        <f>IFERROR('34'!V12/'35'!V43*100,"")</f>
        <v>-1.5748031496062991</v>
      </c>
      <c r="W12" s="117">
        <f>IFERROR('34'!W12/'35'!W43*100,"")</f>
        <v>1.8018018018018018</v>
      </c>
      <c r="X12" s="117">
        <f>IFERROR('34'!X12/'35'!X43*100,"")</f>
        <v>-4.1958041958041958</v>
      </c>
    </row>
    <row r="13" spans="1:25" x14ac:dyDescent="0.2">
      <c r="A13" s="19" t="s">
        <v>34</v>
      </c>
      <c r="B13" s="117">
        <f>IFERROR('34'!B13/'35'!B44*100,"")</f>
        <v>12.560856864654331</v>
      </c>
      <c r="C13" s="117">
        <f>IFERROR('34'!C13/'35'!C44*100,"")</f>
        <v>17.571059431524546</v>
      </c>
      <c r="D13" s="117">
        <f>IFERROR('34'!D13/'35'!D44*100,"")</f>
        <v>9.53125</v>
      </c>
      <c r="E13" s="90"/>
      <c r="F13" s="117">
        <f>IFERROR('34'!F13/'35'!F44*100,"")</f>
        <v>29.197080291970799</v>
      </c>
      <c r="G13" s="117">
        <f>IFERROR('34'!G13/'35'!G44*100,"")</f>
        <v>37.735849056603776</v>
      </c>
      <c r="H13" s="117">
        <f>IFERROR('34'!H13/'35'!H44*100,"")</f>
        <v>23.809523809523807</v>
      </c>
      <c r="I13" s="90"/>
      <c r="J13" s="117">
        <f>IFERROR('34'!J13/'35'!J44*100,"")</f>
        <v>18.285714285714285</v>
      </c>
      <c r="K13" s="117">
        <f>IFERROR('34'!K13/'35'!K44*100,"")</f>
        <v>30.76923076923077</v>
      </c>
      <c r="L13" s="117">
        <f>IFERROR('34'!L13/'35'!L44*100,"")</f>
        <v>10.909090909090908</v>
      </c>
      <c r="M13" s="90"/>
      <c r="N13" s="117">
        <f>IFERROR('34'!N13/'35'!N44*100,"")</f>
        <v>9.3896713615023462</v>
      </c>
      <c r="O13" s="117">
        <f>IFERROR('34'!O13/'35'!O44*100,"")</f>
        <v>13.414634146341465</v>
      </c>
      <c r="P13" s="117">
        <f>IFERROR('34'!P13/'35'!P44*100,"")</f>
        <v>6.8702290076335881</v>
      </c>
      <c r="Q13" s="90"/>
      <c r="R13" s="117">
        <f>IFERROR('34'!R13/'35'!R44*100,"")</f>
        <v>14.741035856573706</v>
      </c>
      <c r="S13" s="117">
        <f>IFERROR('34'!S13/'35'!S44*100,"")</f>
        <v>18.888888888888889</v>
      </c>
      <c r="T13" s="117">
        <f>IFERROR('34'!T13/'35'!T44*100,"")</f>
        <v>12.422360248447205</v>
      </c>
      <c r="U13" s="90"/>
      <c r="V13" s="117">
        <f>IFERROR('34'!V13/'35'!V44*100,"")</f>
        <v>0</v>
      </c>
      <c r="W13" s="117">
        <f>IFERROR('34'!W13/'35'!W44*100,"")</f>
        <v>0</v>
      </c>
      <c r="X13" s="117">
        <f>IFERROR('34'!X13/'35'!X44*100,"")</f>
        <v>0</v>
      </c>
    </row>
    <row r="14" spans="1:25" x14ac:dyDescent="0.2">
      <c r="A14" s="19" t="s">
        <v>35</v>
      </c>
      <c r="B14" s="117">
        <f>IFERROR('34'!B14/'35'!B45*100,"")</f>
        <v>10.5</v>
      </c>
      <c r="C14" s="117">
        <f>IFERROR('34'!C14/'35'!C45*100,"")</f>
        <v>16.180371352785148</v>
      </c>
      <c r="D14" s="117">
        <f>IFERROR('34'!D14/'35'!D45*100,"")</f>
        <v>5.4373522458628845</v>
      </c>
      <c r="E14" s="91"/>
      <c r="F14" s="117">
        <f>IFERROR('34'!F14/'35'!F45*100,"")</f>
        <v>18.181818181818183</v>
      </c>
      <c r="G14" s="117">
        <f>IFERROR('34'!G14/'35'!G45*100,"")</f>
        <v>18.367346938775512</v>
      </c>
      <c r="H14" s="117">
        <f>IFERROR('34'!H14/'35'!H45*100,"")</f>
        <v>18</v>
      </c>
      <c r="I14" s="91"/>
      <c r="J14" s="117">
        <f>IFERROR('34'!J14/'35'!J45*100,"")</f>
        <v>0.8</v>
      </c>
      <c r="K14" s="117">
        <f>IFERROR('34'!K14/'35'!K45*100,"")</f>
        <v>-1.8518518518518516</v>
      </c>
      <c r="L14" s="117">
        <f>IFERROR('34'!L14/'35'!L45*100,"")</f>
        <v>2.8169014084507045</v>
      </c>
      <c r="M14" s="90"/>
      <c r="N14" s="117">
        <f>IFERROR('34'!N14/'35'!N45*100,"")</f>
        <v>7.0588235294117645</v>
      </c>
      <c r="O14" s="117">
        <f>IFERROR('34'!O14/'35'!O45*100,"")</f>
        <v>11.627906976744185</v>
      </c>
      <c r="P14" s="117">
        <f>IFERROR('34'!P14/'35'!P45*100,"")</f>
        <v>2.3809523809523809</v>
      </c>
      <c r="Q14" s="90"/>
      <c r="R14" s="117">
        <f>IFERROR('34'!R14/'35'!R45*100,"")</f>
        <v>21.276595744680851</v>
      </c>
      <c r="S14" s="117">
        <f>IFERROR('34'!S14/'35'!S45*100,"")</f>
        <v>34.234234234234236</v>
      </c>
      <c r="T14" s="117">
        <f>IFERROR('34'!T14/'35'!T45*100,"")</f>
        <v>9.67741935483871</v>
      </c>
      <c r="U14" s="90"/>
      <c r="V14" s="117">
        <f>IFERROR('34'!V14/'35'!V45*100,"")</f>
        <v>1.7543859649122806</v>
      </c>
      <c r="W14" s="117">
        <f>IFERROR('34'!W14/'35'!W45*100,"")</f>
        <v>6.4935064935064926</v>
      </c>
      <c r="X14" s="117">
        <f>IFERROR('34'!X14/'35'!X45*100,"")</f>
        <v>-2.1276595744680851</v>
      </c>
    </row>
    <row r="15" spans="1:25" x14ac:dyDescent="0.2">
      <c r="A15" s="19" t="s">
        <v>36</v>
      </c>
      <c r="B15" s="117">
        <f>IFERROR('34'!B15/'35'!B46*100,"")</f>
        <v>2.4382901866345574</v>
      </c>
      <c r="C15" s="117">
        <f>IFERROR('34'!C15/'35'!C46*100,"")</f>
        <v>3.7174721189591078</v>
      </c>
      <c r="D15" s="117">
        <f>IFERROR('34'!D15/'35'!D46*100,"")</f>
        <v>1.2295081967213115</v>
      </c>
      <c r="E15" s="91"/>
      <c r="F15" s="117">
        <f>IFERROR('34'!F15/'35'!F46*100,"")</f>
        <v>9.4629156010230187</v>
      </c>
      <c r="G15" s="117">
        <f>IFERROR('34'!G15/'35'!G46*100,"")</f>
        <v>15.625</v>
      </c>
      <c r="H15" s="117">
        <f>IFERROR('34'!H15/'35'!H46*100,"")</f>
        <v>3.5175879396984926</v>
      </c>
      <c r="I15" s="91"/>
      <c r="J15" s="117">
        <f>IFERROR('34'!J15/'35'!J46*100,"")</f>
        <v>2.7944111776447107</v>
      </c>
      <c r="K15" s="117">
        <f>IFERROR('34'!K15/'35'!K46*100,"")</f>
        <v>3.0303030303030303</v>
      </c>
      <c r="L15" s="117">
        <f>IFERROR('34'!L15/'35'!L46*100,"")</f>
        <v>2.5316455696202533</v>
      </c>
      <c r="M15" s="91"/>
      <c r="N15" s="117">
        <f>IFERROR('34'!N15/'35'!N46*100,"")</f>
        <v>-0.35149384885764495</v>
      </c>
      <c r="O15" s="117">
        <f>IFERROR('34'!O15/'35'!O46*100,"")</f>
        <v>3.1358885017421603</v>
      </c>
      <c r="P15" s="117">
        <f>IFERROR('34'!P15/'35'!P46*100,"")</f>
        <v>-3.9007092198581561</v>
      </c>
      <c r="Q15" s="91"/>
      <c r="R15" s="117">
        <f>IFERROR('34'!R15/'35'!R46*100,"")</f>
        <v>1.8538713195201746</v>
      </c>
      <c r="S15" s="117">
        <f>IFERROR('34'!S15/'35'!S46*100,"")</f>
        <v>0</v>
      </c>
      <c r="T15" s="117">
        <f>IFERROR('34'!T15/'35'!T46*100,"")</f>
        <v>3.3864541832669319</v>
      </c>
      <c r="U15" s="91"/>
      <c r="V15" s="117">
        <f>IFERROR('34'!V15/'35'!V46*100,"")</f>
        <v>1.5889830508474576</v>
      </c>
      <c r="W15" s="117">
        <f>IFERROR('34'!W15/'35'!W46*100,"")</f>
        <v>2.8508771929824559</v>
      </c>
      <c r="X15" s="117">
        <f>IFERROR('34'!X15/'35'!X46*100,"")</f>
        <v>0.4098360655737705</v>
      </c>
    </row>
    <row r="16" spans="1:25" s="1" customFormat="1" x14ac:dyDescent="0.2">
      <c r="A16" s="19" t="s">
        <v>28</v>
      </c>
      <c r="B16" s="117">
        <f>IFERROR('34'!B16/'35'!B47*100,"")</f>
        <v>-2.8995756718528995</v>
      </c>
      <c r="C16" s="117">
        <f>IFERROR('34'!C16/'35'!C47*100,"")</f>
        <v>-2.3770491803278686</v>
      </c>
      <c r="D16" s="117">
        <f>IFERROR('34'!D16/'35'!D47*100,"")</f>
        <v>-3.2960199004975128</v>
      </c>
      <c r="E16" s="91"/>
      <c r="F16" s="117">
        <f>IFERROR('34'!F16/'35'!F47*100,"")</f>
        <v>-1.875</v>
      </c>
      <c r="G16" s="117">
        <f>IFERROR('34'!G16/'35'!G47*100,"")</f>
        <v>-0.98039215686274506</v>
      </c>
      <c r="H16" s="117">
        <f>IFERROR('34'!H16/'35'!H47*100,"")</f>
        <v>-2.5362318840579712</v>
      </c>
      <c r="I16" s="91"/>
      <c r="J16" s="117">
        <f>IFERROR('34'!J16/'35'!J47*100,"")</f>
        <v>-1.8214936247723135</v>
      </c>
      <c r="K16" s="117">
        <f>IFERROR('34'!K16/'35'!K47*100,"")</f>
        <v>-0.77220077220077221</v>
      </c>
      <c r="L16" s="117">
        <f>IFERROR('34'!L16/'35'!L47*100,"")</f>
        <v>-2.7586206896551726</v>
      </c>
      <c r="M16" s="91"/>
      <c r="N16" s="117">
        <f>IFERROR('34'!N16/'35'!N47*100,"")</f>
        <v>-3.8112522686025407</v>
      </c>
      <c r="O16" s="117">
        <f>IFERROR('34'!O16/'35'!O47*100,"")</f>
        <v>-4.2553191489361701</v>
      </c>
      <c r="P16" s="117">
        <f>IFERROR('34'!P16/'35'!P47*100,"")</f>
        <v>-3.481012658227848</v>
      </c>
      <c r="Q16" s="91"/>
      <c r="R16" s="117">
        <f>IFERROR('34'!R16/'35'!R47*100,"")</f>
        <v>-1.9662921348314606</v>
      </c>
      <c r="S16" s="117">
        <f>IFERROR('34'!S16/'35'!S47*100,"")</f>
        <v>-2.0202020202020203</v>
      </c>
      <c r="T16" s="117">
        <f>IFERROR('34'!T16/'35'!T47*100,"")</f>
        <v>-1.9277108433734942</v>
      </c>
      <c r="U16" s="91"/>
      <c r="V16" s="117">
        <f>IFERROR('34'!V16/'35'!V47*100,"")</f>
        <v>-5.2238805970149249</v>
      </c>
      <c r="W16" s="117">
        <f>IFERROR('34'!W16/'35'!W47*100,"")</f>
        <v>-4</v>
      </c>
      <c r="X16" s="117">
        <f>IFERROR('34'!X16/'35'!X47*100,"")</f>
        <v>-6.109324758842444</v>
      </c>
    </row>
    <row r="17" spans="1:24" s="1" customFormat="1" x14ac:dyDescent="0.2">
      <c r="A17" s="19" t="s">
        <v>37</v>
      </c>
      <c r="B17" s="117">
        <f>IFERROR('34'!B17/'35'!B48*100,"")</f>
        <v>5.0497322111706193</v>
      </c>
      <c r="C17" s="117">
        <f>IFERROR('34'!C17/'35'!C48*100,"")</f>
        <v>12.704598597038192</v>
      </c>
      <c r="D17" s="117">
        <f>IFERROR('34'!D17/'35'!D48*100,"")</f>
        <v>-2.329075882794891</v>
      </c>
      <c r="E17" s="90"/>
      <c r="F17" s="117">
        <f>IFERROR('34'!F17/'35'!F48*100,"")</f>
        <v>14.383561643835616</v>
      </c>
      <c r="G17" s="117">
        <f>IFERROR('34'!G17/'35'!G48*100,"")</f>
        <v>20.714285714285715</v>
      </c>
      <c r="H17" s="117">
        <f>IFERROR('34'!H17/'35'!H48*100,"")</f>
        <v>8.5526315789473681</v>
      </c>
      <c r="I17" s="90"/>
      <c r="J17" s="117">
        <f>IFERROR('34'!J17/'35'!J48*100,"")</f>
        <v>9.4292803970223318</v>
      </c>
      <c r="K17" s="117">
        <f>IFERROR('34'!K17/'35'!K48*100,"")</f>
        <v>15.343915343915343</v>
      </c>
      <c r="L17" s="117">
        <f>IFERROR('34'!L17/'35'!L48*100,"")</f>
        <v>4.2056074766355138</v>
      </c>
      <c r="M17" s="90"/>
      <c r="N17" s="117">
        <f>IFERROR('34'!N17/'35'!N48*100,"")</f>
        <v>-5.1689860834990062</v>
      </c>
      <c r="O17" s="117">
        <f>IFERROR('34'!O17/'35'!O48*100,"")</f>
        <v>-1.171875</v>
      </c>
      <c r="P17" s="117">
        <f>IFERROR('34'!P17/'35'!P48*100,"")</f>
        <v>-9.3117408906882595</v>
      </c>
      <c r="Q17" s="90"/>
      <c r="R17" s="117">
        <f>IFERROR('34'!R17/'35'!R48*100,"")</f>
        <v>8.085106382978724</v>
      </c>
      <c r="S17" s="117">
        <f>IFERROR('34'!S17/'35'!S48*100,"")</f>
        <v>14.492753623188406</v>
      </c>
      <c r="T17" s="117">
        <f>IFERROR('34'!T17/'35'!T48*100,"")</f>
        <v>1.9444444444444444</v>
      </c>
      <c r="U17" s="90"/>
      <c r="V17" s="117">
        <f>IFERROR('34'!V17/'35'!V48*100,"")</f>
        <v>2.9535864978902953</v>
      </c>
      <c r="W17" s="117">
        <f>IFERROR('34'!W17/'35'!W48*100,"")</f>
        <v>16.430594900849862</v>
      </c>
      <c r="X17" s="117">
        <f>IFERROR('34'!X17/'35'!X48*100,"")</f>
        <v>-10.335195530726256</v>
      </c>
    </row>
    <row r="18" spans="1:24" s="1" customFormat="1" x14ac:dyDescent="0.2">
      <c r="A18" s="18" t="s">
        <v>20</v>
      </c>
      <c r="B18" s="117">
        <f>IFERROR('34'!B18/'35'!B49*100,"")</f>
        <v>1.9652650822669104</v>
      </c>
      <c r="C18" s="117">
        <f>IFERROR('34'!C18/'35'!C49*100,"")</f>
        <v>3.2325338894681961</v>
      </c>
      <c r="D18" s="117">
        <f>IFERROR('34'!D18/'35'!D49*100,"")</f>
        <v>0.97640358014646056</v>
      </c>
      <c r="E18" s="89"/>
      <c r="F18" s="117">
        <f>IFERROR('34'!F18/'35'!F49*100,"")</f>
        <v>-0.43415340086830684</v>
      </c>
      <c r="G18" s="117">
        <f>IFERROR('34'!G18/'35'!G49*100,"")</f>
        <v>1.5015015015015014</v>
      </c>
      <c r="H18" s="117">
        <f>IFERROR('34'!H18/'35'!H49*100,"")</f>
        <v>-2.2346368715083798</v>
      </c>
      <c r="I18" s="89"/>
      <c r="J18" s="117">
        <f>IFERROR('34'!J18/'35'!J49*100,"")</f>
        <v>6.4197530864197532</v>
      </c>
      <c r="K18" s="117">
        <f>IFERROR('34'!K18/'35'!K49*100,"")</f>
        <v>7.9670329670329663</v>
      </c>
      <c r="L18" s="117">
        <f>IFERROR('34'!L18/'35'!L49*100,"")</f>
        <v>5.1569506726457401</v>
      </c>
      <c r="M18" s="89"/>
      <c r="N18" s="117">
        <f>IFERROR('34'!N18/'35'!N49*100,"")</f>
        <v>1.2331838565022422</v>
      </c>
      <c r="O18" s="117">
        <f>IFERROR('34'!O18/'35'!O49*100,"")</f>
        <v>1.8087855297157622</v>
      </c>
      <c r="P18" s="117">
        <f>IFERROR('34'!P18/'35'!P49*100,"")</f>
        <v>0.79207920792079212</v>
      </c>
      <c r="Q18" s="89"/>
      <c r="R18" s="117">
        <f>IFERROR('34'!R18/'35'!R49*100,"")</f>
        <v>4.0337711069418383</v>
      </c>
      <c r="S18" s="117">
        <f>IFERROR('34'!S18/'35'!S49*100,"")</f>
        <v>5.4824561403508767</v>
      </c>
      <c r="T18" s="117">
        <f>IFERROR('34'!T18/'35'!T49*100,"")</f>
        <v>2.9508196721311477</v>
      </c>
      <c r="U18" s="89"/>
      <c r="V18" s="117">
        <f>IFERROR('34'!V18/'35'!V49*100,"")</f>
        <v>-1.8538713195201746</v>
      </c>
      <c r="W18" s="117">
        <f>IFERROR('34'!W18/'35'!W49*100,"")</f>
        <v>-1.0582010582010581</v>
      </c>
      <c r="X18" s="117">
        <f>IFERROR('34'!X18/'35'!X49*100,"")</f>
        <v>-2.4118738404452689</v>
      </c>
    </row>
    <row r="19" spans="1:24" s="1" customFormat="1" x14ac:dyDescent="0.2">
      <c r="A19" s="19" t="s">
        <v>40</v>
      </c>
      <c r="B19" s="117">
        <f>IFERROR('34'!B19/'35'!B50*100,"")</f>
        <v>7.682619647355164</v>
      </c>
      <c r="C19" s="117">
        <f>IFERROR('34'!C19/'35'!C50*100,"")</f>
        <v>10.526315789473683</v>
      </c>
      <c r="D19" s="117">
        <f>IFERROR('34'!D19/'35'!D50*100,"")</f>
        <v>5.0724637681159424</v>
      </c>
      <c r="E19" s="89"/>
      <c r="F19" s="117">
        <f>IFERROR('34'!F19/'35'!F50*100,"")</f>
        <v>18.823529411764707</v>
      </c>
      <c r="G19" s="117">
        <f>IFERROR('34'!G19/'35'!G50*100,"")</f>
        <v>23.52941176470588</v>
      </c>
      <c r="H19" s="117">
        <f>IFERROR('34'!H19/'35'!H50*100,"")</f>
        <v>15.686274509803921</v>
      </c>
      <c r="I19" s="89"/>
      <c r="J19" s="117">
        <f>IFERROR('34'!J19/'35'!J50*100,"")</f>
        <v>8.4112149532710276</v>
      </c>
      <c r="K19" s="117">
        <f>IFERROR('34'!K19/'35'!K50*100,"")</f>
        <v>9.6153846153846168</v>
      </c>
      <c r="L19" s="117">
        <f>IFERROR('34'!L19/'35'!L50*100,"")</f>
        <v>7.2727272727272725</v>
      </c>
      <c r="M19" s="89"/>
      <c r="N19" s="117">
        <f>IFERROR('34'!N19/'35'!N50*100,"")</f>
        <v>-2.1276595744680851</v>
      </c>
      <c r="O19" s="117">
        <f>IFERROR('34'!O19/'35'!O50*100,"")</f>
        <v>2.666666666666667</v>
      </c>
      <c r="P19" s="117">
        <f>IFERROR('34'!P19/'35'!P50*100,"")</f>
        <v>-7.5757575757575761</v>
      </c>
      <c r="Q19" s="89"/>
      <c r="R19" s="117">
        <f>IFERROR('34'!R19/'35'!R50*100,"")</f>
        <v>13.574660633484163</v>
      </c>
      <c r="S19" s="117">
        <f>IFERROR('34'!S19/'35'!S50*100,"")</f>
        <v>18.421052631578945</v>
      </c>
      <c r="T19" s="117">
        <f>IFERROR('34'!T19/'35'!T50*100,"")</f>
        <v>8.4112149532710276</v>
      </c>
      <c r="U19" s="89"/>
      <c r="V19" s="117">
        <f>IFERROR('34'!V19/'35'!V50*100,"")</f>
        <v>3.75</v>
      </c>
      <c r="W19" s="117">
        <f>IFERROR('34'!W19/'35'!W50*100,"")</f>
        <v>3.8095238095238098</v>
      </c>
      <c r="X19" s="117">
        <f>IFERROR('34'!X19/'35'!X50*100,"")</f>
        <v>3.7037037037037033</v>
      </c>
    </row>
    <row r="20" spans="1:24" s="1" customFormat="1" x14ac:dyDescent="0.2">
      <c r="A20" s="19" t="s">
        <v>21</v>
      </c>
      <c r="B20" s="117">
        <f>IFERROR('34'!B20/'35'!B51*100,"")</f>
        <v>7.8561917443408795</v>
      </c>
      <c r="C20" s="117">
        <f>IFERROR('34'!C20/'35'!C51*100,"")</f>
        <v>7.9229122055674521</v>
      </c>
      <c r="D20" s="117">
        <f>IFERROR('34'!D20/'35'!D51*100,"")</f>
        <v>7.8089461713419253</v>
      </c>
      <c r="E20" s="89"/>
      <c r="F20" s="117">
        <f>IFERROR('34'!F20/'35'!F51*100,"")</f>
        <v>5.2264808362369335</v>
      </c>
      <c r="G20" s="117">
        <f>IFERROR('34'!G20/'35'!G51*100,"")</f>
        <v>4.4247787610619467</v>
      </c>
      <c r="H20" s="117">
        <f>IFERROR('34'!H20/'35'!H51*100,"")</f>
        <v>5.7471264367816088</v>
      </c>
      <c r="I20" s="89"/>
      <c r="J20" s="117">
        <f>IFERROR('34'!J20/'35'!J51*100,"")</f>
        <v>8.0275229357798175</v>
      </c>
      <c r="K20" s="117">
        <f>IFERROR('34'!K20/'35'!K51*100,"")</f>
        <v>6.9364161849710975</v>
      </c>
      <c r="L20" s="117">
        <f>IFERROR('34'!L20/'35'!L51*100,"")</f>
        <v>8.7452471482889731</v>
      </c>
      <c r="M20" s="89"/>
      <c r="N20" s="117">
        <f>IFERROR('34'!N20/'35'!N51*100,"")</f>
        <v>4.7817047817047822</v>
      </c>
      <c r="O20" s="117">
        <f>IFERROR('34'!O20/'35'!O51*100,"")</f>
        <v>5.6603773584905666</v>
      </c>
      <c r="P20" s="117">
        <f>IFERROR('34'!P20/'35'!P51*100,"")</f>
        <v>4.0892193308550189</v>
      </c>
      <c r="Q20" s="89"/>
      <c r="R20" s="117">
        <f>IFERROR('34'!R20/'35'!R51*100,"")</f>
        <v>13.580246913580247</v>
      </c>
      <c r="S20" s="117">
        <f>IFERROR('34'!S20/'35'!S51*100,"")</f>
        <v>13.807531380753138</v>
      </c>
      <c r="T20" s="117">
        <f>IFERROR('34'!T20/'35'!T51*100,"")</f>
        <v>13.414634146341465</v>
      </c>
      <c r="U20" s="89"/>
      <c r="V20" s="117">
        <f>IFERROR('34'!V20/'35'!V51*100,"")</f>
        <v>5.6016597510373449</v>
      </c>
      <c r="W20" s="117">
        <f>IFERROR('34'!W20/'35'!W51*100,"")</f>
        <v>6.091370558375635</v>
      </c>
      <c r="X20" s="117">
        <f>IFERROR('34'!X20/'35'!X51*100,"")</f>
        <v>5.2631578947368416</v>
      </c>
    </row>
    <row r="21" spans="1:24" s="1" customFormat="1" x14ac:dyDescent="0.2">
      <c r="A21" s="19" t="s">
        <v>87</v>
      </c>
      <c r="B21" s="117">
        <f>IFERROR('34'!B21/'35'!B52*100,"")</f>
        <v>-6.7422434367541761</v>
      </c>
      <c r="C21" s="117">
        <f>IFERROR('34'!C21/'35'!C52*100,"")</f>
        <v>-7.8145695364238401</v>
      </c>
      <c r="D21" s="117">
        <f>IFERROR('34'!D21/'35'!D52*100,"")</f>
        <v>-5.8631921824104234</v>
      </c>
      <c r="E21" s="89"/>
      <c r="F21" s="117">
        <f>IFERROR('34'!F21/'35'!F52*100,"")</f>
        <v>-9.7938144329896915</v>
      </c>
      <c r="G21" s="117">
        <f>IFERROR('34'!G21/'35'!G52*100,"")</f>
        <v>-8.4337349397590362</v>
      </c>
      <c r="H21" s="117">
        <f>IFERROR('34'!H21/'35'!H52*100,"")</f>
        <v>-10.810810810810811</v>
      </c>
      <c r="I21" s="89"/>
      <c r="J21" s="117">
        <f>IFERROR('34'!J21/'35'!J52*100,"")</f>
        <v>-14.485981308411214</v>
      </c>
      <c r="K21" s="117">
        <f>IFERROR('34'!K21/'35'!K52*100,"")</f>
        <v>-18.27956989247312</v>
      </c>
      <c r="L21" s="117">
        <f>IFERROR('34'!L21/'35'!L52*100,"")</f>
        <v>-11.570247933884298</v>
      </c>
      <c r="M21" s="89"/>
      <c r="N21" s="117">
        <f>IFERROR('34'!N21/'35'!N52*100,"")</f>
        <v>-2.4844720496894408</v>
      </c>
      <c r="O21" s="117">
        <f>IFERROR('34'!O21/'35'!O52*100,"")</f>
        <v>-2.5316455696202533</v>
      </c>
      <c r="P21" s="117">
        <f>IFERROR('34'!P21/'35'!P52*100,"")</f>
        <v>-2.4390243902439024</v>
      </c>
      <c r="Q21" s="89"/>
      <c r="R21" s="117">
        <f>IFERROR('34'!R21/'35'!R52*100,"")</f>
        <v>-6.4377682403433472</v>
      </c>
      <c r="S21" s="117">
        <f>IFERROR('34'!S21/'35'!S52*100,"")</f>
        <v>-9.0452261306532673</v>
      </c>
      <c r="T21" s="117">
        <f>IFERROR('34'!T21/'35'!T52*100,"")</f>
        <v>-4.4943820224719104</v>
      </c>
      <c r="U21" s="89"/>
      <c r="V21" s="117">
        <f>IFERROR('34'!V21/'35'!V52*100,"")</f>
        <v>-5.2083333333333339</v>
      </c>
      <c r="W21" s="117">
        <f>IFERROR('34'!W21/'35'!W52*100,"")</f>
        <v>-5.8558558558558556</v>
      </c>
      <c r="X21" s="117">
        <f>IFERROR('34'!X21/'35'!X52*100,"")</f>
        <v>-4.6511627906976747</v>
      </c>
    </row>
    <row r="22" spans="1:24" s="1" customFormat="1" x14ac:dyDescent="0.2">
      <c r="A22" s="19" t="s">
        <v>29</v>
      </c>
      <c r="B22" s="117">
        <f>IFERROR('34'!B22/'35'!B53*100,"")</f>
        <v>3.5602094240837698</v>
      </c>
      <c r="C22" s="117">
        <f>IFERROR('34'!C22/'35'!C53*100,"")</f>
        <v>6.4766839378238332</v>
      </c>
      <c r="D22" s="117">
        <f>IFERROR('34'!D22/'35'!D53*100,"")</f>
        <v>1.5817223198594026</v>
      </c>
      <c r="E22" s="89"/>
      <c r="F22" s="117">
        <f>IFERROR('34'!F22/'35'!F53*100,"")</f>
        <v>5.9701492537313428</v>
      </c>
      <c r="G22" s="117">
        <f>IFERROR('34'!G22/'35'!G53*100,"")</f>
        <v>5.785123966942149</v>
      </c>
      <c r="H22" s="117">
        <f>IFERROR('34'!H22/'35'!H53*100,"")</f>
        <v>6.1224489795918364</v>
      </c>
      <c r="I22" s="89"/>
      <c r="J22" s="117">
        <f>IFERROR('34'!J22/'35'!J53*100,"")</f>
        <v>6.3444108761329305</v>
      </c>
      <c r="K22" s="117">
        <f>IFERROR('34'!K22/'35'!K53*100,"")</f>
        <v>11.510791366906476</v>
      </c>
      <c r="L22" s="117">
        <f>IFERROR('34'!L22/'35'!L53*100,"")</f>
        <v>2.604166666666667</v>
      </c>
      <c r="M22" s="89"/>
      <c r="N22" s="117">
        <f>IFERROR('34'!N22/'35'!N53*100,"")</f>
        <v>2.9069767441860463</v>
      </c>
      <c r="O22" s="117">
        <f>IFERROR('34'!O22/'35'!O53*100,"")</f>
        <v>6.6176470588235299</v>
      </c>
      <c r="P22" s="117">
        <f>IFERROR('34'!P22/'35'!P53*100,"")</f>
        <v>0.48076923076923078</v>
      </c>
      <c r="Q22" s="89"/>
      <c r="R22" s="117">
        <f>IFERROR('34'!R22/'35'!R53*100,"")</f>
        <v>2.766798418972332</v>
      </c>
      <c r="S22" s="117">
        <f>IFERROR('34'!S22/'35'!S53*100,"")</f>
        <v>5.6603773584905666</v>
      </c>
      <c r="T22" s="117">
        <f>IFERROR('34'!T22/'35'!T53*100,"")</f>
        <v>0.68027210884353739</v>
      </c>
      <c r="U22" s="89"/>
      <c r="V22" s="117">
        <f>IFERROR('34'!V22/'35'!V53*100,"")</f>
        <v>1.5184381778741864</v>
      </c>
      <c r="W22" s="117">
        <f>IFERROR('34'!W22/'35'!W53*100,"")</f>
        <v>3.6585365853658534</v>
      </c>
      <c r="X22" s="117">
        <f>IFERROR('34'!X22/'35'!X53*100,"")</f>
        <v>0.33670033670033667</v>
      </c>
    </row>
    <row r="23" spans="1:24" s="1" customFormat="1" x14ac:dyDescent="0.2">
      <c r="A23" s="19" t="s">
        <v>41</v>
      </c>
      <c r="B23" s="117">
        <f>IFERROR('34'!B23/'35'!B54*100,"")</f>
        <v>12.23021582733813</v>
      </c>
      <c r="C23" s="117">
        <f>IFERROR('34'!C23/'35'!C54*100,"")</f>
        <v>12.582781456953644</v>
      </c>
      <c r="D23" s="117">
        <f>IFERROR('34'!D23/'35'!D54*100,"")</f>
        <v>11.811023622047244</v>
      </c>
      <c r="E23" s="89"/>
      <c r="F23" s="117">
        <f>IFERROR('34'!F23/'35'!F54*100,"")</f>
        <v>20</v>
      </c>
      <c r="G23" s="117">
        <f>IFERROR('34'!G23/'35'!G54*100,"")</f>
        <v>20</v>
      </c>
      <c r="H23" s="117">
        <f>IFERROR('34'!H23/'35'!H54*100,"")</f>
        <v>20</v>
      </c>
      <c r="I23" s="89"/>
      <c r="J23" s="117">
        <f>IFERROR('34'!J23/'35'!J54*100,"")</f>
        <v>0</v>
      </c>
      <c r="K23" s="117">
        <f>IFERROR('34'!K23/'35'!K54*100,"")</f>
        <v>-5.5555555555555554</v>
      </c>
      <c r="L23" s="117">
        <f>IFERROR('34'!L23/'35'!L54*100,"")</f>
        <v>6.25</v>
      </c>
      <c r="M23" s="89"/>
      <c r="N23" s="117">
        <f>IFERROR('34'!N23/'35'!N54*100,"")</f>
        <v>27.27272727272727</v>
      </c>
      <c r="O23" s="117">
        <f>IFERROR('34'!O23/'35'!O54*100,"")</f>
        <v>25</v>
      </c>
      <c r="P23" s="117">
        <f>IFERROR('34'!P23/'35'!P54*100,"")</f>
        <v>31.25</v>
      </c>
      <c r="Q23" s="89"/>
      <c r="R23" s="117">
        <f>IFERROR('34'!R23/'35'!R54*100,"")</f>
        <v>16</v>
      </c>
      <c r="S23" s="117">
        <f>IFERROR('34'!S23/'35'!S54*100,"")</f>
        <v>23.076923076923077</v>
      </c>
      <c r="T23" s="117">
        <f>IFERROR('34'!T23/'35'!T54*100,"")</f>
        <v>8.3333333333333321</v>
      </c>
      <c r="U23" s="89"/>
      <c r="V23" s="117">
        <f>IFERROR('34'!V23/'35'!V54*100,"")</f>
        <v>5.7142857142857144</v>
      </c>
      <c r="W23" s="117">
        <f>IFERROR('34'!W23/'35'!W54*100,"")</f>
        <v>3.5714285714285712</v>
      </c>
      <c r="X23" s="117">
        <f>IFERROR('34'!X23/'35'!X54*100,"")</f>
        <v>8.1632653061224492</v>
      </c>
    </row>
    <row r="24" spans="1:24" s="1" customFormat="1" x14ac:dyDescent="0.2">
      <c r="A24" s="19" t="s">
        <v>42</v>
      </c>
      <c r="B24" s="117">
        <f>IFERROR('34'!B24/'35'!B55*100,"")</f>
        <v>33.984375</v>
      </c>
      <c r="C24" s="117">
        <f>IFERROR('34'!C24/'35'!C55*100,"")</f>
        <v>52.542372881355938</v>
      </c>
      <c r="D24" s="117">
        <f>IFERROR('34'!D24/'35'!D55*100,"")</f>
        <v>18.115942028985508</v>
      </c>
      <c r="E24" s="89"/>
      <c r="F24" s="117">
        <f>IFERROR('34'!F24/'35'!F55*100,"")</f>
        <v>52</v>
      </c>
      <c r="G24" s="117">
        <f>IFERROR('34'!G24/'35'!G55*100,"")</f>
        <v>50</v>
      </c>
      <c r="H24" s="117">
        <f>IFERROR('34'!H24/'35'!H55*100,"")</f>
        <v>53.846153846153847</v>
      </c>
      <c r="I24" s="89"/>
      <c r="J24" s="117">
        <f>IFERROR('34'!J24/'35'!J55*100,"")</f>
        <v>38.235294117647058</v>
      </c>
      <c r="K24" s="117">
        <f>IFERROR('34'!K24/'35'!K55*100,"")</f>
        <v>68.75</v>
      </c>
      <c r="L24" s="117">
        <f>IFERROR('34'!L24/'35'!L55*100,"")</f>
        <v>11.111111111111111</v>
      </c>
      <c r="M24" s="89"/>
      <c r="N24" s="117">
        <f>IFERROR('34'!N24/'35'!N55*100,"")</f>
        <v>22.727272727272727</v>
      </c>
      <c r="O24" s="117">
        <f>IFERROR('34'!O24/'35'!O55*100,"")</f>
        <v>41.666666666666671</v>
      </c>
      <c r="P24" s="117">
        <f>IFERROR('34'!P24/'35'!P55*100,"")</f>
        <v>0</v>
      </c>
      <c r="Q24" s="89"/>
      <c r="R24" s="117">
        <f>IFERROR('34'!R24/'35'!R55*100,"")</f>
        <v>41.891891891891895</v>
      </c>
      <c r="S24" s="117">
        <f>IFERROR('34'!S24/'35'!S55*100,"")</f>
        <v>76.666666666666671</v>
      </c>
      <c r="T24" s="117">
        <f>IFERROR('34'!T24/'35'!T55*100,"")</f>
        <v>18.181818181818183</v>
      </c>
      <c r="U24" s="89"/>
      <c r="V24" s="117">
        <f>IFERROR('34'!V24/'35'!V55*100,"")</f>
        <v>25.316455696202532</v>
      </c>
      <c r="W24" s="117">
        <f>IFERROR('34'!W24/'35'!W55*100,"")</f>
        <v>33.333333333333329</v>
      </c>
      <c r="X24" s="117">
        <f>IFERROR('34'!X24/'35'!X55*100,"")</f>
        <v>18.604651162790699</v>
      </c>
    </row>
    <row r="25" spans="1:24" s="1" customFormat="1" x14ac:dyDescent="0.2">
      <c r="A25" s="19" t="s">
        <v>30</v>
      </c>
      <c r="B25" s="117">
        <f>IFERROR('34'!B25/'35'!B56*100,"")</f>
        <v>-9.0551181102362204</v>
      </c>
      <c r="C25" s="117">
        <f>IFERROR('34'!C25/'35'!C56*100,"")</f>
        <v>-12.602739726027398</v>
      </c>
      <c r="D25" s="117">
        <f>IFERROR('34'!D25/'35'!D56*100,"")</f>
        <v>-5.7934508816120909</v>
      </c>
      <c r="E25" s="89"/>
      <c r="F25" s="117">
        <f>IFERROR('34'!F25/'35'!F56*100,"")</f>
        <v>-8.3333333333333321</v>
      </c>
      <c r="G25" s="117">
        <f>IFERROR('34'!G25/'35'!G56*100,"")</f>
        <v>-6.9767441860465116</v>
      </c>
      <c r="H25" s="117">
        <f>IFERROR('34'!H25/'35'!H56*100,"")</f>
        <v>-10.344827586206897</v>
      </c>
      <c r="I25" s="89"/>
      <c r="J25" s="117">
        <f>IFERROR('34'!J25/'35'!J56*100,"")</f>
        <v>-12.345679012345679</v>
      </c>
      <c r="K25" s="117">
        <f>IFERROR('34'!K25/'35'!K56*100,"")</f>
        <v>-8</v>
      </c>
      <c r="L25" s="117">
        <f>IFERROR('34'!L25/'35'!L56*100,"")</f>
        <v>-19.35483870967742</v>
      </c>
      <c r="M25" s="89"/>
      <c r="N25" s="117">
        <f>IFERROR('34'!N25/'35'!N56*100,"")</f>
        <v>-14.000000000000002</v>
      </c>
      <c r="O25" s="117">
        <f>IFERROR('34'!O25/'35'!O56*100,"")</f>
        <v>-25.925925925925924</v>
      </c>
      <c r="P25" s="117">
        <f>IFERROR('34'!P25/'35'!P56*100,"")</f>
        <v>0</v>
      </c>
      <c r="Q25" s="89"/>
      <c r="R25" s="117">
        <f>IFERROR('34'!R25/'35'!R56*100,"")</f>
        <v>-10.300429184549357</v>
      </c>
      <c r="S25" s="117">
        <f>IFERROR('34'!S25/'35'!S56*100,"")</f>
        <v>-15.53398058252427</v>
      </c>
      <c r="T25" s="117">
        <f>IFERROR('34'!T25/'35'!T56*100,"")</f>
        <v>-6.1538461538461542</v>
      </c>
      <c r="U25" s="89"/>
      <c r="V25" s="117">
        <f>IFERROR('34'!V25/'35'!V56*100,"")</f>
        <v>-5.4347826086956523</v>
      </c>
      <c r="W25" s="117">
        <f>IFERROR('34'!W25/'35'!W56*100,"")</f>
        <v>-7.8260869565217401</v>
      </c>
      <c r="X25" s="117">
        <f>IFERROR('34'!X25/'35'!X56*100,"")</f>
        <v>-3.7267080745341614</v>
      </c>
    </row>
    <row r="26" spans="1:24" s="1" customFormat="1" x14ac:dyDescent="0.2">
      <c r="A26" s="19" t="s">
        <v>31</v>
      </c>
      <c r="B26" s="117">
        <f>IFERROR('34'!B26/'35'!B57*100,"")</f>
        <v>23.159303882195449</v>
      </c>
      <c r="C26" s="117">
        <f>IFERROR('34'!C26/'35'!C57*100,"")</f>
        <v>23.70820668693009</v>
      </c>
      <c r="D26" s="117">
        <f>IFERROR('34'!D26/'35'!D57*100,"")</f>
        <v>22.727272727272727</v>
      </c>
      <c r="E26" s="89"/>
      <c r="F26" s="117">
        <f>IFERROR('34'!F26/'35'!F57*100,"")</f>
        <v>56.38297872340425</v>
      </c>
      <c r="G26" s="117">
        <f>IFERROR('34'!G26/'35'!G57*100,"")</f>
        <v>62.5</v>
      </c>
      <c r="H26" s="117">
        <f>IFERROR('34'!H26/'35'!H57*100,"")</f>
        <v>51.851851851851848</v>
      </c>
      <c r="I26" s="89"/>
      <c r="J26" s="117">
        <f>IFERROR('34'!J26/'35'!J57*100,"")</f>
        <v>25.555555555555554</v>
      </c>
      <c r="K26" s="117">
        <f>IFERROR('34'!K26/'35'!K57*100,"")</f>
        <v>21.428571428571427</v>
      </c>
      <c r="L26" s="117">
        <f>IFERROR('34'!L26/'35'!L57*100,"")</f>
        <v>29.166666666666668</v>
      </c>
      <c r="M26" s="89"/>
      <c r="N26" s="117">
        <f>IFERROR('34'!N26/'35'!N57*100,"")</f>
        <v>12.977099236641221</v>
      </c>
      <c r="O26" s="117">
        <f>IFERROR('34'!O26/'35'!O57*100,"")</f>
        <v>17.543859649122805</v>
      </c>
      <c r="P26" s="117">
        <f>IFERROR('34'!P26/'35'!P57*100,"")</f>
        <v>9.4594594594594597</v>
      </c>
      <c r="Q26" s="89"/>
      <c r="R26" s="117">
        <f>IFERROR('34'!R26/'35'!R57*100,"")</f>
        <v>31.651376146788991</v>
      </c>
      <c r="S26" s="117">
        <f>IFERROR('34'!S26/'35'!S57*100,"")</f>
        <v>29.702970297029701</v>
      </c>
      <c r="T26" s="117">
        <f>IFERROR('34'!T26/'35'!T57*100,"")</f>
        <v>33.333333333333329</v>
      </c>
      <c r="U26" s="89"/>
      <c r="V26" s="117">
        <f>IFERROR('34'!V26/'35'!V57*100,"")</f>
        <v>5.1401869158878499</v>
      </c>
      <c r="W26" s="117">
        <f>IFERROR('34'!W26/'35'!W57*100,"")</f>
        <v>4.4943820224719104</v>
      </c>
      <c r="X26" s="117">
        <f>IFERROR('34'!X26/'35'!X57*100,"")</f>
        <v>5.6000000000000005</v>
      </c>
    </row>
    <row r="27" spans="1:24" s="1" customFormat="1" x14ac:dyDescent="0.2">
      <c r="A27" s="19" t="s">
        <v>32</v>
      </c>
      <c r="B27" s="117">
        <f>IFERROR('34'!B27/'35'!B58*100,"")</f>
        <v>-2.6013513513513513</v>
      </c>
      <c r="C27" s="117">
        <f>IFERROR('34'!C27/'35'!C58*100,"")</f>
        <v>-3.1951053704962611</v>
      </c>
      <c r="D27" s="117">
        <f>IFERROR('34'!D27/'35'!D58*100,"")</f>
        <v>-2.0147750167897915</v>
      </c>
      <c r="E27" s="89"/>
      <c r="F27" s="117">
        <f>IFERROR('34'!F27/'35'!F58*100,"")</f>
        <v>-4.10958904109589</v>
      </c>
      <c r="G27" s="117">
        <f>IFERROR('34'!G27/'35'!G58*100,"")</f>
        <v>-6.2937062937062942</v>
      </c>
      <c r="H27" s="117">
        <f>IFERROR('34'!H27/'35'!H58*100,"")</f>
        <v>-2.0134228187919461</v>
      </c>
      <c r="I27" s="89"/>
      <c r="J27" s="117">
        <f>IFERROR('34'!J27/'35'!J58*100,"")</f>
        <v>-0.43196544276457888</v>
      </c>
      <c r="K27" s="117">
        <f>IFERROR('34'!K27/'35'!K58*100,"")</f>
        <v>0.83333333333333337</v>
      </c>
      <c r="L27" s="117">
        <f>IFERROR('34'!L27/'35'!L58*100,"")</f>
        <v>-1.7937219730941705</v>
      </c>
      <c r="M27" s="89"/>
      <c r="N27" s="117">
        <f>IFERROR('34'!N27/'35'!N58*100,"")</f>
        <v>-3.4000000000000004</v>
      </c>
      <c r="O27" s="117">
        <f>IFERROR('34'!O27/'35'!O58*100,"")</f>
        <v>-4.3478260869565215</v>
      </c>
      <c r="P27" s="117">
        <f>IFERROR('34'!P27/'35'!P58*100,"")</f>
        <v>-2.42914979757085</v>
      </c>
      <c r="Q27" s="89"/>
      <c r="R27" s="117">
        <f>IFERROR('34'!R27/'35'!R58*100,"")</f>
        <v>-5.4088050314465415</v>
      </c>
      <c r="S27" s="117">
        <f>IFERROR('34'!S27/'35'!S58*100,"")</f>
        <v>-6.9651741293532341</v>
      </c>
      <c r="T27" s="117">
        <f>IFERROR('34'!T27/'35'!T58*100,"")</f>
        <v>-3.8167938931297711</v>
      </c>
      <c r="U27" s="89"/>
      <c r="V27" s="117">
        <f>IFERROR('34'!V27/'35'!V58*100,"")</f>
        <v>-0.32967032967032966</v>
      </c>
      <c r="W27" s="117">
        <f>IFERROR('34'!W27/'35'!W58*100,"")</f>
        <v>-0.23094688221709006</v>
      </c>
      <c r="X27" s="117">
        <f>IFERROR('34'!X27/'35'!X58*100,"")</f>
        <v>-0.41928721174004197</v>
      </c>
    </row>
    <row r="28" spans="1:24" s="1" customFormat="1" x14ac:dyDescent="0.2">
      <c r="A28" s="19" t="s">
        <v>54</v>
      </c>
      <c r="B28" s="117">
        <f>IFERROR('34'!B28/'35'!B59*100,"")</f>
        <v>4.723665564478035E-2</v>
      </c>
      <c r="C28" s="117">
        <f>IFERROR('34'!C28/'35'!C59*100,"")</f>
        <v>1.7045454545454544</v>
      </c>
      <c r="D28" s="117">
        <f>IFERROR('34'!D28/'35'!D59*100,"")</f>
        <v>-1.131770412287793</v>
      </c>
      <c r="E28" s="89"/>
      <c r="F28" s="117">
        <f>IFERROR('34'!F28/'35'!F59*100,"")</f>
        <v>4.844290657439446</v>
      </c>
      <c r="G28" s="117">
        <f>IFERROR('34'!G28/'35'!G59*100,"")</f>
        <v>6.8376068376068382</v>
      </c>
      <c r="H28" s="117">
        <f>IFERROR('34'!H28/'35'!H59*100,"")</f>
        <v>3.4883720930232558</v>
      </c>
      <c r="I28" s="89"/>
      <c r="J28" s="117">
        <f>IFERROR('34'!J28/'35'!J59*100,"")</f>
        <v>-0.29154518950437319</v>
      </c>
      <c r="K28" s="117">
        <f>IFERROR('34'!K28/'35'!K59*100,"")</f>
        <v>2.0408163265306123</v>
      </c>
      <c r="L28" s="117">
        <f>IFERROR('34'!L28/'35'!L59*100,"")</f>
        <v>-2.0408163265306123</v>
      </c>
      <c r="M28" s="89"/>
      <c r="N28" s="117">
        <f>IFERROR('34'!N28/'35'!N59*100,"")</f>
        <v>0.2824858757062147</v>
      </c>
      <c r="O28" s="117">
        <f>IFERROR('34'!O28/'35'!O59*100,"")</f>
        <v>2.083333333333333</v>
      </c>
      <c r="P28" s="117">
        <f>IFERROR('34'!P28/'35'!P59*100,"")</f>
        <v>-0.95238095238095244</v>
      </c>
      <c r="Q28" s="89"/>
      <c r="R28" s="117">
        <f>IFERROR('34'!R28/'35'!R59*100,"")</f>
        <v>4.7285464098073557</v>
      </c>
      <c r="S28" s="117">
        <f>IFERROR('34'!S28/'35'!S59*100,"")</f>
        <v>8.6065573770491799</v>
      </c>
      <c r="T28" s="117">
        <f>IFERROR('34'!T28/'35'!T59*100,"")</f>
        <v>1.834862385321101</v>
      </c>
      <c r="U28" s="89"/>
      <c r="V28" s="117">
        <f>IFERROR('34'!V28/'35'!V59*100,"")</f>
        <v>-7.1428571428571423</v>
      </c>
      <c r="W28" s="117">
        <f>IFERROR('34'!W28/'35'!W59*100,"")</f>
        <v>-8.7719298245614024</v>
      </c>
      <c r="X28" s="117">
        <f>IFERROR('34'!X28/'35'!X59*100,"")</f>
        <v>-6.024096385542169</v>
      </c>
    </row>
    <row r="29" spans="1:24" s="1" customFormat="1" x14ac:dyDescent="0.2">
      <c r="A29" s="19" t="s">
        <v>43</v>
      </c>
      <c r="B29" s="117">
        <f>IFERROR('34'!B29/'35'!B60*100,"")</f>
        <v>2.8223220012828736</v>
      </c>
      <c r="C29" s="117">
        <f>IFERROR('34'!C29/'35'!C60*100,"")</f>
        <v>4.6391752577319592</v>
      </c>
      <c r="D29" s="117">
        <f>IFERROR('34'!D29/'35'!D60*100,"")</f>
        <v>1.0217113665389528</v>
      </c>
      <c r="E29" s="89"/>
      <c r="F29" s="117">
        <f>IFERROR('34'!F29/'35'!F60*100,"")</f>
        <v>6.666666666666667</v>
      </c>
      <c r="G29" s="117">
        <f>IFERROR('34'!G29/'35'!G60*100,"")</f>
        <v>10</v>
      </c>
      <c r="H29" s="117">
        <f>IFERROR('34'!H29/'35'!H60*100,"")</f>
        <v>3.5294117647058822</v>
      </c>
      <c r="I29" s="89"/>
      <c r="J29" s="117">
        <f>IFERROR('34'!J29/'35'!J60*100,"")</f>
        <v>4.3103448275862073</v>
      </c>
      <c r="K29" s="117">
        <f>IFERROR('34'!K29/'35'!K60*100,"")</f>
        <v>6.7796610169491522</v>
      </c>
      <c r="L29" s="117">
        <f>IFERROR('34'!L29/'35'!L60*100,"")</f>
        <v>1.7543859649122806</v>
      </c>
      <c r="M29" s="89"/>
      <c r="N29" s="117">
        <f>IFERROR('34'!N29/'35'!N60*100,"")</f>
        <v>4.6875</v>
      </c>
      <c r="O29" s="117">
        <f>IFERROR('34'!O29/'35'!O60*100,"")</f>
        <v>6.5693430656934311</v>
      </c>
      <c r="P29" s="117">
        <f>IFERROR('34'!P29/'35'!P60*100,"")</f>
        <v>2.5210084033613445</v>
      </c>
      <c r="Q29" s="89"/>
      <c r="R29" s="117">
        <f>IFERROR('34'!R29/'35'!R60*100,"")</f>
        <v>0.42735042735042739</v>
      </c>
      <c r="S29" s="117">
        <f>IFERROR('34'!S29/'35'!S60*100,"")</f>
        <v>-0.41666666666666669</v>
      </c>
      <c r="T29" s="117">
        <f>IFERROR('34'!T29/'35'!T60*100,"")</f>
        <v>1.3157894736842104</v>
      </c>
      <c r="U29" s="89"/>
      <c r="V29" s="117">
        <f>IFERROR('34'!V29/'35'!V60*100,"")</f>
        <v>2.054794520547945</v>
      </c>
      <c r="W29" s="117">
        <f>IFERROR('34'!W29/'35'!W60*100,"")</f>
        <v>5.9701492537313428</v>
      </c>
      <c r="X29" s="117">
        <f>IFERROR('34'!X29/'35'!X60*100,"")</f>
        <v>-1.2658227848101267</v>
      </c>
    </row>
    <row r="30" spans="1:24" s="1" customFormat="1" x14ac:dyDescent="0.2">
      <c r="A30" s="19" t="s">
        <v>45</v>
      </c>
      <c r="B30" s="117">
        <f>IFERROR('34'!B30/'35'!B61*100,"")</f>
        <v>-10.682865521575199</v>
      </c>
      <c r="C30" s="117">
        <f>IFERROR('34'!C30/'35'!C61*100,"")</f>
        <v>-13.110047846889952</v>
      </c>
      <c r="D30" s="117">
        <f>IFERROR('34'!D30/'35'!D61*100,"")</f>
        <v>-8.7928464977645309</v>
      </c>
      <c r="E30" s="89"/>
      <c r="F30" s="117">
        <f>IFERROR('34'!F30/'35'!F61*100,"")</f>
        <v>-7.0110701107011062</v>
      </c>
      <c r="G30" s="117">
        <f>IFERROR('34'!G30/'35'!G61*100,"")</f>
        <v>-1.6129032258064515</v>
      </c>
      <c r="H30" s="117">
        <f>IFERROR('34'!H30/'35'!H61*100,"")</f>
        <v>-11.564625850340136</v>
      </c>
      <c r="I30" s="89"/>
      <c r="J30" s="117">
        <f>IFERROR('34'!J30/'35'!J61*100,"")</f>
        <v>-6.0317460317460316</v>
      </c>
      <c r="K30" s="117">
        <f>IFERROR('34'!K30/'35'!K61*100,"")</f>
        <v>-2.7777777777777777</v>
      </c>
      <c r="L30" s="117">
        <f>IFERROR('34'!L30/'35'!L61*100,"")</f>
        <v>-8.7719298245614024</v>
      </c>
      <c r="M30" s="89"/>
      <c r="N30" s="117">
        <f>IFERROR('34'!N30/'35'!N61*100,"")</f>
        <v>-15.422885572139302</v>
      </c>
      <c r="O30" s="117">
        <f>IFERROR('34'!O30/'35'!O61*100,"")</f>
        <v>-14.973262032085561</v>
      </c>
      <c r="P30" s="117">
        <f>IFERROR('34'!P30/'35'!P61*100,"")</f>
        <v>-15.813953488372093</v>
      </c>
      <c r="Q30" s="89"/>
      <c r="R30" s="117">
        <f>IFERROR('34'!R30/'35'!R61*100,"")</f>
        <v>-12.820512820512819</v>
      </c>
      <c r="S30" s="117">
        <f>IFERROR('34'!S30/'35'!S61*100,"")</f>
        <v>-18.032786885245901</v>
      </c>
      <c r="T30" s="117">
        <f>IFERROR('34'!T30/'35'!T61*100,"")</f>
        <v>-8.8161209068010074</v>
      </c>
      <c r="U30" s="89"/>
      <c r="V30" s="117">
        <f>IFERROR('34'!V30/'35'!V61*100,"")</f>
        <v>-9.3256814921090392</v>
      </c>
      <c r="W30" s="117">
        <f>IFERROR('34'!W30/'35'!W61*100,"")</f>
        <v>-16.842105263157894</v>
      </c>
      <c r="X30" s="117">
        <f>IFERROR('34'!X30/'35'!X61*100,"")</f>
        <v>-4.1262135922330101</v>
      </c>
    </row>
    <row r="31" spans="1:24" s="1" customFormat="1" x14ac:dyDescent="0.2">
      <c r="A31" s="19" t="s">
        <v>46</v>
      </c>
      <c r="B31" s="117">
        <f>IFERROR('34'!B31/'35'!B62*100,"")</f>
        <v>-2.3977433004231314</v>
      </c>
      <c r="C31" s="117">
        <f>IFERROR('34'!C31/'35'!C62*100,"")</f>
        <v>0.49212598425196852</v>
      </c>
      <c r="D31" s="117">
        <f>IFERROR('34'!D31/'35'!D62*100,"")</f>
        <v>-5.0405040504050405</v>
      </c>
      <c r="E31" s="89"/>
      <c r="F31" s="117">
        <f>IFERROR('34'!F31/'35'!F62*100,"")</f>
        <v>-18.090452261306535</v>
      </c>
      <c r="G31" s="117">
        <f>IFERROR('34'!G31/'35'!G62*100,"")</f>
        <v>-19.565217391304348</v>
      </c>
      <c r="H31" s="117">
        <f>IFERROR('34'!H31/'35'!H62*100,"")</f>
        <v>-16.822429906542055</v>
      </c>
      <c r="I31" s="89"/>
      <c r="J31" s="117">
        <f>IFERROR('34'!J31/'35'!J62*100,"")</f>
        <v>-2.5974025974025974</v>
      </c>
      <c r="K31" s="117">
        <f>IFERROR('34'!K31/'35'!K62*100,"")</f>
        <v>1.7241379310344827</v>
      </c>
      <c r="L31" s="117">
        <f>IFERROR('34'!L31/'35'!L62*100,"")</f>
        <v>-6.9565217391304346</v>
      </c>
      <c r="M31" s="89"/>
      <c r="N31" s="117">
        <f>IFERROR('34'!N31/'35'!N62*100,"")</f>
        <v>2.6578073089700998</v>
      </c>
      <c r="O31" s="117">
        <f>IFERROR('34'!O31/'35'!O62*100,"")</f>
        <v>10.062893081761008</v>
      </c>
      <c r="P31" s="117">
        <f>IFERROR('34'!P31/'35'!P62*100,"")</f>
        <v>-5.6338028169014089</v>
      </c>
      <c r="Q31" s="89"/>
      <c r="R31" s="117">
        <f>IFERROR('34'!R31/'35'!R62*100,"")</f>
        <v>-1.2362637362637363</v>
      </c>
      <c r="S31" s="117">
        <f>IFERROR('34'!S31/'35'!S62*100,"")</f>
        <v>1.1204481792717087</v>
      </c>
      <c r="T31" s="117">
        <f>IFERROR('34'!T31/'35'!T62*100,"")</f>
        <v>-3.5040431266846364</v>
      </c>
      <c r="U31" s="89"/>
      <c r="V31" s="117">
        <f>IFERROR('34'!V31/'35'!V62*100,"")</f>
        <v>-1.1976047904191618</v>
      </c>
      <c r="W31" s="117">
        <f>IFERROR('34'!W31/'35'!W62*100,"")</f>
        <v>0.34246575342465752</v>
      </c>
      <c r="X31" s="117">
        <f>IFERROR('34'!X31/'35'!X62*100,"")</f>
        <v>-2.3936170212765959</v>
      </c>
    </row>
    <row r="32" spans="1:24" s="1" customFormat="1" ht="13.5" thickBot="1" x14ac:dyDescent="0.25">
      <c r="A32" s="19" t="s">
        <v>47</v>
      </c>
      <c r="B32" s="117">
        <f>IFERROR('34'!B32/'35'!B63*100,"")</f>
        <v>11.111111111111111</v>
      </c>
      <c r="C32" s="117">
        <f>IFERROR('34'!C32/'35'!C63*100,"")</f>
        <v>13.600000000000001</v>
      </c>
      <c r="D32" s="117">
        <f>IFERROR('34'!D32/'35'!D63*100,"")</f>
        <v>8</v>
      </c>
      <c r="E32" s="89"/>
      <c r="F32" s="117">
        <f>IFERROR('34'!F32/'35'!F63*100,"")</f>
        <v>16.666666666666664</v>
      </c>
      <c r="G32" s="117">
        <f>IFERROR('34'!G32/'35'!G63*100,"")</f>
        <v>28.571428571428569</v>
      </c>
      <c r="H32" s="117">
        <f>IFERROR('34'!H32/'35'!H63*100,"")</f>
        <v>0</v>
      </c>
      <c r="I32" s="89"/>
      <c r="J32" s="117">
        <f>IFERROR('34'!J32/'35'!J63*100,"")</f>
        <v>3.125</v>
      </c>
      <c r="K32" s="117">
        <f>IFERROR('34'!K32/'35'!K63*100,"")</f>
        <v>0</v>
      </c>
      <c r="L32" s="117">
        <f>IFERROR('34'!L32/'35'!L63*100,"")</f>
        <v>5.8823529411764701</v>
      </c>
      <c r="M32" s="89"/>
      <c r="N32" s="117">
        <f>IFERROR('34'!N32/'35'!N63*100,"")</f>
        <v>20.454545454545457</v>
      </c>
      <c r="O32" s="117">
        <f>IFERROR('34'!O32/'35'!O63*100,"")</f>
        <v>25.925925925925924</v>
      </c>
      <c r="P32" s="117">
        <f>IFERROR('34'!P32/'35'!P63*100,"")</f>
        <v>11.76470588235294</v>
      </c>
      <c r="Q32" s="89"/>
      <c r="R32" s="117">
        <f>IFERROR('34'!R32/'35'!R63*100,"")</f>
        <v>9.8591549295774641</v>
      </c>
      <c r="S32" s="117">
        <f>IFERROR('34'!S32/'35'!S63*100,"")</f>
        <v>10.256410256410255</v>
      </c>
      <c r="T32" s="117">
        <f>IFERROR('34'!T32/'35'!T63*100,"")</f>
        <v>9.375</v>
      </c>
      <c r="U32" s="89"/>
      <c r="V32" s="117">
        <f>IFERROR('34'!V32/'35'!V63*100,"")</f>
        <v>9.0909090909090917</v>
      </c>
      <c r="W32" s="117">
        <f>IFERROR('34'!W32/'35'!W63*100,"")</f>
        <v>10.810810810810811</v>
      </c>
      <c r="X32" s="117">
        <f>IFERROR('34'!X32/'35'!X63*100,"")</f>
        <v>6.8965517241379306</v>
      </c>
    </row>
    <row r="33" spans="1:25" ht="15" customHeight="1" x14ac:dyDescent="0.2">
      <c r="A33" s="52" t="s">
        <v>154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</row>
    <row r="34" spans="1:25" ht="12" x14ac:dyDescent="0.2">
      <c r="A34" s="16" t="s">
        <v>242</v>
      </c>
    </row>
    <row r="37" spans="1:25" s="75" customFormat="1" ht="17.25" customHeight="1" x14ac:dyDescent="0.15">
      <c r="A37" s="176" t="s">
        <v>24</v>
      </c>
      <c r="B37" s="173" t="s">
        <v>0</v>
      </c>
      <c r="C37" s="173"/>
      <c r="D37" s="173"/>
      <c r="E37" s="124"/>
      <c r="F37" s="173" t="s">
        <v>118</v>
      </c>
      <c r="G37" s="173"/>
      <c r="H37" s="173"/>
      <c r="I37" s="124"/>
      <c r="J37" s="173" t="s">
        <v>119</v>
      </c>
      <c r="K37" s="173"/>
      <c r="L37" s="173"/>
      <c r="M37" s="124"/>
      <c r="N37" s="173" t="s">
        <v>120</v>
      </c>
      <c r="O37" s="173"/>
      <c r="P37" s="173"/>
      <c r="Q37" s="124"/>
      <c r="R37" s="173" t="s">
        <v>121</v>
      </c>
      <c r="S37" s="173"/>
      <c r="T37" s="173"/>
      <c r="U37" s="124"/>
      <c r="V37" s="173" t="s">
        <v>122</v>
      </c>
      <c r="W37" s="173"/>
      <c r="X37" s="173"/>
      <c r="Y37" s="35"/>
    </row>
    <row r="38" spans="1:25" s="75" customFormat="1" ht="27.75" customHeight="1" x14ac:dyDescent="0.15">
      <c r="A38" s="176"/>
      <c r="B38" s="125" t="s">
        <v>0</v>
      </c>
      <c r="C38" s="125" t="s">
        <v>9</v>
      </c>
      <c r="D38" s="125" t="s">
        <v>10</v>
      </c>
      <c r="E38" s="126"/>
      <c r="F38" s="125" t="s">
        <v>0</v>
      </c>
      <c r="G38" s="125" t="s">
        <v>9</v>
      </c>
      <c r="H38" s="125" t="s">
        <v>10</v>
      </c>
      <c r="I38" s="125"/>
      <c r="J38" s="125" t="s">
        <v>0</v>
      </c>
      <c r="K38" s="125" t="s">
        <v>9</v>
      </c>
      <c r="L38" s="125" t="s">
        <v>10</v>
      </c>
      <c r="M38" s="126"/>
      <c r="N38" s="125" t="s">
        <v>0</v>
      </c>
      <c r="O38" s="125" t="s">
        <v>9</v>
      </c>
      <c r="P38" s="125" t="s">
        <v>10</v>
      </c>
      <c r="Q38" s="126"/>
      <c r="R38" s="125" t="s">
        <v>0</v>
      </c>
      <c r="S38" s="125" t="s">
        <v>9</v>
      </c>
      <c r="T38" s="125" t="s">
        <v>10</v>
      </c>
      <c r="U38" s="126"/>
      <c r="V38" s="125" t="s">
        <v>0</v>
      </c>
      <c r="W38" s="125" t="s">
        <v>9</v>
      </c>
      <c r="X38" s="125" t="s">
        <v>10</v>
      </c>
      <c r="Y38" s="76"/>
    </row>
    <row r="39" spans="1:25" s="46" customFormat="1" x14ac:dyDescent="0.2">
      <c r="A39" s="51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1"/>
    </row>
    <row r="40" spans="1:25" s="94" customFormat="1" x14ac:dyDescent="0.2">
      <c r="A40" s="20" t="s">
        <v>0</v>
      </c>
      <c r="B40" s="96">
        <f>SUM(B42:B63)</f>
        <v>36872</v>
      </c>
      <c r="C40" s="96">
        <f>SUM(C42:C63)</f>
        <v>16704</v>
      </c>
      <c r="D40" s="96">
        <f>SUM(D42:D63)</f>
        <v>20168</v>
      </c>
      <c r="E40" s="96"/>
      <c r="F40" s="96">
        <f>SUM(F42:F63)</f>
        <v>4700</v>
      </c>
      <c r="G40" s="96">
        <f>SUM(G42:G63)</f>
        <v>2130</v>
      </c>
      <c r="H40" s="96">
        <f>SUM(H42:H63)</f>
        <v>2570</v>
      </c>
      <c r="I40" s="96"/>
      <c r="J40" s="96">
        <f>SUM(J42:J63)</f>
        <v>5835</v>
      </c>
      <c r="K40" s="96">
        <f>SUM(K42:K63)</f>
        <v>2701</v>
      </c>
      <c r="L40" s="96">
        <f>SUM(L42:L63)</f>
        <v>3134</v>
      </c>
      <c r="M40" s="96"/>
      <c r="N40" s="96">
        <f>SUM(N42:N63)</f>
        <v>6698</v>
      </c>
      <c r="O40" s="96">
        <f>SUM(O42:O63)</f>
        <v>3131</v>
      </c>
      <c r="P40" s="96">
        <f>SUM(P42:P63)</f>
        <v>3567</v>
      </c>
      <c r="Q40" s="96"/>
      <c r="R40" s="96">
        <f>SUM(R42:R63)</f>
        <v>10070</v>
      </c>
      <c r="S40" s="96">
        <f>SUM(S42:S63)</f>
        <v>4545</v>
      </c>
      <c r="T40" s="96">
        <f>SUM(T42:T63)</f>
        <v>5525</v>
      </c>
      <c r="U40" s="96"/>
      <c r="V40" s="96">
        <f>SUM(V42:V63)</f>
        <v>9569</v>
      </c>
      <c r="W40" s="96">
        <f>SUM(W42:W63)</f>
        <v>4197</v>
      </c>
      <c r="X40" s="96">
        <f>SUM(X42:X63)</f>
        <v>5372</v>
      </c>
      <c r="Y40" s="44"/>
    </row>
    <row r="41" spans="1:25" x14ac:dyDescent="0.2">
      <c r="A41" s="21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spans="1:25" x14ac:dyDescent="0.2">
      <c r="A42" s="19" t="s">
        <v>27</v>
      </c>
      <c r="B42" s="89">
        <f t="shared" ref="B42:B63" si="0">+F42+J42+N42+R42+V42</f>
        <v>596</v>
      </c>
      <c r="C42" s="89">
        <f t="shared" ref="C42:C63" si="1">+G42+K42+O42+S42+W42</f>
        <v>236</v>
      </c>
      <c r="D42" s="89">
        <f>+B42-C42</f>
        <v>360</v>
      </c>
      <c r="E42" s="90"/>
      <c r="F42" s="90">
        <v>120</v>
      </c>
      <c r="G42" s="90">
        <v>44</v>
      </c>
      <c r="H42" s="90">
        <f>+F42-G42</f>
        <v>76</v>
      </c>
      <c r="I42" s="90"/>
      <c r="J42" s="90">
        <v>107</v>
      </c>
      <c r="K42" s="90">
        <v>47</v>
      </c>
      <c r="L42" s="90">
        <f>+J42-K42</f>
        <v>60</v>
      </c>
      <c r="M42" s="90"/>
      <c r="N42" s="90">
        <v>113</v>
      </c>
      <c r="O42" s="90">
        <v>47</v>
      </c>
      <c r="P42" s="90">
        <f>+N42-O42</f>
        <v>66</v>
      </c>
      <c r="Q42" s="90"/>
      <c r="R42" s="90">
        <v>147</v>
      </c>
      <c r="S42" s="90">
        <v>58</v>
      </c>
      <c r="T42" s="90">
        <f>+R42-S42</f>
        <v>89</v>
      </c>
      <c r="U42" s="90"/>
      <c r="V42" s="90">
        <v>109</v>
      </c>
      <c r="W42" s="90">
        <v>40</v>
      </c>
      <c r="X42" s="90">
        <f>+V42-W42</f>
        <v>69</v>
      </c>
    </row>
    <row r="43" spans="1:25" x14ac:dyDescent="0.2">
      <c r="A43" s="19" t="s">
        <v>33</v>
      </c>
      <c r="B43" s="89">
        <f t="shared" si="0"/>
        <v>1258</v>
      </c>
      <c r="C43" s="89">
        <f t="shared" si="1"/>
        <v>552</v>
      </c>
      <c r="D43" s="89">
        <f t="shared" ref="D43:D63" si="2">+B43-C43</f>
        <v>706</v>
      </c>
      <c r="E43" s="90"/>
      <c r="F43" s="90">
        <v>217</v>
      </c>
      <c r="G43" s="90">
        <v>96</v>
      </c>
      <c r="H43" s="90">
        <f t="shared" ref="H43:H63" si="3">+F43-G43</f>
        <v>121</v>
      </c>
      <c r="I43" s="90"/>
      <c r="J43" s="90">
        <v>222</v>
      </c>
      <c r="K43" s="90">
        <v>96</v>
      </c>
      <c r="L43" s="90">
        <f t="shared" ref="L43:L63" si="4">+J43-K43</f>
        <v>126</v>
      </c>
      <c r="M43" s="90"/>
      <c r="N43" s="90">
        <v>223</v>
      </c>
      <c r="O43" s="90">
        <v>100</v>
      </c>
      <c r="P43" s="90">
        <f t="shared" ref="P43:P63" si="5">+N43-O43</f>
        <v>123</v>
      </c>
      <c r="Q43" s="90"/>
      <c r="R43" s="90">
        <v>342</v>
      </c>
      <c r="S43" s="90">
        <v>149</v>
      </c>
      <c r="T43" s="90">
        <f t="shared" ref="T43:T63" si="6">+R43-S43</f>
        <v>193</v>
      </c>
      <c r="U43" s="90"/>
      <c r="V43" s="90">
        <v>254</v>
      </c>
      <c r="W43" s="90">
        <v>111</v>
      </c>
      <c r="X43" s="90">
        <f t="shared" ref="X43:X63" si="7">+V43-W43</f>
        <v>143</v>
      </c>
    </row>
    <row r="44" spans="1:25" x14ac:dyDescent="0.2">
      <c r="A44" s="19" t="s">
        <v>34</v>
      </c>
      <c r="B44" s="89">
        <f t="shared" si="0"/>
        <v>1027</v>
      </c>
      <c r="C44" s="89">
        <f t="shared" si="1"/>
        <v>387</v>
      </c>
      <c r="D44" s="89">
        <f t="shared" si="2"/>
        <v>640</v>
      </c>
      <c r="E44" s="90"/>
      <c r="F44" s="90">
        <v>137</v>
      </c>
      <c r="G44" s="90">
        <v>53</v>
      </c>
      <c r="H44" s="90">
        <f t="shared" si="3"/>
        <v>84</v>
      </c>
      <c r="I44" s="90"/>
      <c r="J44" s="90">
        <v>175</v>
      </c>
      <c r="K44" s="90">
        <v>65</v>
      </c>
      <c r="L44" s="90">
        <f t="shared" si="4"/>
        <v>110</v>
      </c>
      <c r="M44" s="90"/>
      <c r="N44" s="90">
        <v>213</v>
      </c>
      <c r="O44" s="90">
        <v>82</v>
      </c>
      <c r="P44" s="90">
        <f t="shared" si="5"/>
        <v>131</v>
      </c>
      <c r="Q44" s="90"/>
      <c r="R44" s="90">
        <v>251</v>
      </c>
      <c r="S44" s="90">
        <v>90</v>
      </c>
      <c r="T44" s="90">
        <f t="shared" si="6"/>
        <v>161</v>
      </c>
      <c r="U44" s="90"/>
      <c r="V44" s="90">
        <v>251</v>
      </c>
      <c r="W44" s="90">
        <v>97</v>
      </c>
      <c r="X44" s="90">
        <f t="shared" si="7"/>
        <v>154</v>
      </c>
    </row>
    <row r="45" spans="1:25" x14ac:dyDescent="0.2">
      <c r="A45" s="19" t="s">
        <v>35</v>
      </c>
      <c r="B45" s="89">
        <f t="shared" si="0"/>
        <v>800</v>
      </c>
      <c r="C45" s="89">
        <f t="shared" si="1"/>
        <v>377</v>
      </c>
      <c r="D45" s="89">
        <f t="shared" si="2"/>
        <v>423</v>
      </c>
      <c r="E45" s="91"/>
      <c r="F45" s="91">
        <v>99</v>
      </c>
      <c r="G45" s="91">
        <v>49</v>
      </c>
      <c r="H45" s="90">
        <f t="shared" si="3"/>
        <v>50</v>
      </c>
      <c r="I45" s="91"/>
      <c r="J45" s="90">
        <v>125</v>
      </c>
      <c r="K45" s="90">
        <v>54</v>
      </c>
      <c r="L45" s="90">
        <f t="shared" si="4"/>
        <v>71</v>
      </c>
      <c r="M45" s="90"/>
      <c r="N45" s="90">
        <v>170</v>
      </c>
      <c r="O45" s="90">
        <v>86</v>
      </c>
      <c r="P45" s="90">
        <f t="shared" si="5"/>
        <v>84</v>
      </c>
      <c r="Q45" s="90"/>
      <c r="R45" s="90">
        <v>235</v>
      </c>
      <c r="S45" s="90">
        <v>111</v>
      </c>
      <c r="T45" s="90">
        <f t="shared" si="6"/>
        <v>124</v>
      </c>
      <c r="U45" s="90"/>
      <c r="V45" s="90">
        <v>171</v>
      </c>
      <c r="W45" s="90">
        <v>77</v>
      </c>
      <c r="X45" s="90">
        <f t="shared" si="7"/>
        <v>94</v>
      </c>
    </row>
    <row r="46" spans="1:25" x14ac:dyDescent="0.2">
      <c r="A46" s="19" t="s">
        <v>36</v>
      </c>
      <c r="B46" s="89">
        <f t="shared" si="0"/>
        <v>3322</v>
      </c>
      <c r="C46" s="89">
        <f t="shared" si="1"/>
        <v>1614</v>
      </c>
      <c r="D46" s="89">
        <f t="shared" si="2"/>
        <v>1708</v>
      </c>
      <c r="E46" s="91"/>
      <c r="F46" s="91">
        <v>391</v>
      </c>
      <c r="G46" s="91">
        <v>192</v>
      </c>
      <c r="H46" s="90">
        <f t="shared" si="3"/>
        <v>199</v>
      </c>
      <c r="I46" s="91"/>
      <c r="J46" s="91">
        <v>501</v>
      </c>
      <c r="K46" s="91">
        <v>264</v>
      </c>
      <c r="L46" s="90">
        <f t="shared" si="4"/>
        <v>237</v>
      </c>
      <c r="M46" s="91"/>
      <c r="N46" s="91">
        <v>569</v>
      </c>
      <c r="O46" s="91">
        <v>287</v>
      </c>
      <c r="P46" s="90">
        <f t="shared" si="5"/>
        <v>282</v>
      </c>
      <c r="Q46" s="91"/>
      <c r="R46" s="91">
        <v>917</v>
      </c>
      <c r="S46" s="91">
        <v>415</v>
      </c>
      <c r="T46" s="90">
        <f t="shared" si="6"/>
        <v>502</v>
      </c>
      <c r="U46" s="91"/>
      <c r="V46" s="91">
        <v>944</v>
      </c>
      <c r="W46" s="91">
        <v>456</v>
      </c>
      <c r="X46" s="90">
        <f t="shared" si="7"/>
        <v>488</v>
      </c>
    </row>
    <row r="47" spans="1:25" s="1" customFormat="1" x14ac:dyDescent="0.2">
      <c r="A47" s="19" t="s">
        <v>28</v>
      </c>
      <c r="B47" s="89">
        <f t="shared" si="0"/>
        <v>2828</v>
      </c>
      <c r="C47" s="89">
        <f t="shared" si="1"/>
        <v>1220</v>
      </c>
      <c r="D47" s="89">
        <f t="shared" si="2"/>
        <v>1608</v>
      </c>
      <c r="E47" s="91"/>
      <c r="F47" s="91">
        <v>480</v>
      </c>
      <c r="G47" s="91">
        <v>204</v>
      </c>
      <c r="H47" s="90">
        <f t="shared" si="3"/>
        <v>276</v>
      </c>
      <c r="I47" s="91"/>
      <c r="J47" s="91">
        <v>549</v>
      </c>
      <c r="K47" s="91">
        <v>259</v>
      </c>
      <c r="L47" s="90">
        <f t="shared" si="4"/>
        <v>290</v>
      </c>
      <c r="M47" s="91"/>
      <c r="N47" s="91">
        <v>551</v>
      </c>
      <c r="O47" s="91">
        <v>235</v>
      </c>
      <c r="P47" s="90">
        <f t="shared" si="5"/>
        <v>316</v>
      </c>
      <c r="Q47" s="91"/>
      <c r="R47" s="91">
        <v>712</v>
      </c>
      <c r="S47" s="91">
        <v>297</v>
      </c>
      <c r="T47" s="90">
        <f t="shared" si="6"/>
        <v>415</v>
      </c>
      <c r="U47" s="91"/>
      <c r="V47" s="91">
        <v>536</v>
      </c>
      <c r="W47" s="91">
        <v>225</v>
      </c>
      <c r="X47" s="90">
        <f t="shared" si="7"/>
        <v>311</v>
      </c>
    </row>
    <row r="48" spans="1:25" s="1" customFormat="1" x14ac:dyDescent="0.2">
      <c r="A48" s="19" t="s">
        <v>37</v>
      </c>
      <c r="B48" s="89">
        <f t="shared" si="0"/>
        <v>2614</v>
      </c>
      <c r="C48" s="89">
        <f t="shared" si="1"/>
        <v>1283</v>
      </c>
      <c r="D48" s="89">
        <f t="shared" si="2"/>
        <v>1331</v>
      </c>
      <c r="E48" s="90"/>
      <c r="F48" s="90">
        <v>292</v>
      </c>
      <c r="G48" s="90">
        <v>140</v>
      </c>
      <c r="H48" s="90">
        <f t="shared" si="3"/>
        <v>152</v>
      </c>
      <c r="I48" s="90"/>
      <c r="J48" s="90">
        <v>403</v>
      </c>
      <c r="K48" s="90">
        <v>189</v>
      </c>
      <c r="L48" s="90">
        <f t="shared" si="4"/>
        <v>214</v>
      </c>
      <c r="M48" s="90"/>
      <c r="N48" s="90">
        <v>503</v>
      </c>
      <c r="O48" s="90">
        <v>256</v>
      </c>
      <c r="P48" s="90">
        <f t="shared" si="5"/>
        <v>247</v>
      </c>
      <c r="Q48" s="90"/>
      <c r="R48" s="90">
        <v>705</v>
      </c>
      <c r="S48" s="90">
        <v>345</v>
      </c>
      <c r="T48" s="90">
        <f t="shared" si="6"/>
        <v>360</v>
      </c>
      <c r="U48" s="90"/>
      <c r="V48" s="90">
        <v>711</v>
      </c>
      <c r="W48" s="90">
        <v>353</v>
      </c>
      <c r="X48" s="90">
        <f t="shared" si="7"/>
        <v>358</v>
      </c>
    </row>
    <row r="49" spans="1:24" s="1" customFormat="1" x14ac:dyDescent="0.2">
      <c r="A49" s="18" t="s">
        <v>20</v>
      </c>
      <c r="B49" s="89">
        <f t="shared" si="0"/>
        <v>4376</v>
      </c>
      <c r="C49" s="89">
        <f t="shared" si="1"/>
        <v>1918</v>
      </c>
      <c r="D49" s="89">
        <f t="shared" si="2"/>
        <v>2458</v>
      </c>
      <c r="E49" s="89"/>
      <c r="F49" s="90">
        <v>691</v>
      </c>
      <c r="G49" s="90">
        <v>333</v>
      </c>
      <c r="H49" s="90">
        <f t="shared" si="3"/>
        <v>358</v>
      </c>
      <c r="I49" s="89"/>
      <c r="J49" s="90">
        <v>810</v>
      </c>
      <c r="K49" s="90">
        <v>364</v>
      </c>
      <c r="L49" s="90">
        <f t="shared" si="4"/>
        <v>446</v>
      </c>
      <c r="M49" s="89"/>
      <c r="N49" s="90">
        <v>892</v>
      </c>
      <c r="O49" s="90">
        <v>387</v>
      </c>
      <c r="P49" s="90">
        <f t="shared" si="5"/>
        <v>505</v>
      </c>
      <c r="Q49" s="89"/>
      <c r="R49" s="90">
        <v>1066</v>
      </c>
      <c r="S49" s="90">
        <v>456</v>
      </c>
      <c r="T49" s="90">
        <f t="shared" si="6"/>
        <v>610</v>
      </c>
      <c r="U49" s="89"/>
      <c r="V49" s="90">
        <v>917</v>
      </c>
      <c r="W49" s="90">
        <v>378</v>
      </c>
      <c r="X49" s="90">
        <f t="shared" si="7"/>
        <v>539</v>
      </c>
    </row>
    <row r="50" spans="1:24" s="1" customFormat="1" x14ac:dyDescent="0.2">
      <c r="A50" s="19" t="s">
        <v>40</v>
      </c>
      <c r="B50" s="89">
        <f t="shared" si="0"/>
        <v>794</v>
      </c>
      <c r="C50" s="89">
        <f t="shared" si="1"/>
        <v>380</v>
      </c>
      <c r="D50" s="89">
        <f t="shared" si="2"/>
        <v>414</v>
      </c>
      <c r="E50" s="89"/>
      <c r="F50" s="89">
        <v>85</v>
      </c>
      <c r="G50" s="89">
        <v>34</v>
      </c>
      <c r="H50" s="90">
        <f t="shared" si="3"/>
        <v>51</v>
      </c>
      <c r="I50" s="89"/>
      <c r="J50" s="89">
        <v>107</v>
      </c>
      <c r="K50" s="89">
        <v>52</v>
      </c>
      <c r="L50" s="90">
        <f t="shared" si="4"/>
        <v>55</v>
      </c>
      <c r="M50" s="89"/>
      <c r="N50" s="89">
        <v>141</v>
      </c>
      <c r="O50" s="89">
        <v>75</v>
      </c>
      <c r="P50" s="90">
        <f t="shared" si="5"/>
        <v>66</v>
      </c>
      <c r="Q50" s="89"/>
      <c r="R50" s="89">
        <v>221</v>
      </c>
      <c r="S50" s="89">
        <v>114</v>
      </c>
      <c r="T50" s="90">
        <f t="shared" si="6"/>
        <v>107</v>
      </c>
      <c r="U50" s="89"/>
      <c r="V50" s="89">
        <v>240</v>
      </c>
      <c r="W50" s="89">
        <v>105</v>
      </c>
      <c r="X50" s="90">
        <f t="shared" si="7"/>
        <v>135</v>
      </c>
    </row>
    <row r="51" spans="1:24" s="1" customFormat="1" x14ac:dyDescent="0.2">
      <c r="A51" s="19" t="s">
        <v>21</v>
      </c>
      <c r="B51" s="89">
        <f t="shared" si="0"/>
        <v>2253</v>
      </c>
      <c r="C51" s="89">
        <f t="shared" si="1"/>
        <v>934</v>
      </c>
      <c r="D51" s="89">
        <f t="shared" si="2"/>
        <v>1319</v>
      </c>
      <c r="E51" s="89"/>
      <c r="F51" s="89">
        <v>287</v>
      </c>
      <c r="G51" s="89">
        <v>113</v>
      </c>
      <c r="H51" s="90">
        <f t="shared" si="3"/>
        <v>174</v>
      </c>
      <c r="I51" s="89"/>
      <c r="J51" s="89">
        <v>436</v>
      </c>
      <c r="K51" s="89">
        <v>173</v>
      </c>
      <c r="L51" s="90">
        <f t="shared" si="4"/>
        <v>263</v>
      </c>
      <c r="M51" s="89"/>
      <c r="N51" s="89">
        <v>481</v>
      </c>
      <c r="O51" s="89">
        <v>212</v>
      </c>
      <c r="P51" s="90">
        <f t="shared" si="5"/>
        <v>269</v>
      </c>
      <c r="Q51" s="89"/>
      <c r="R51" s="89">
        <v>567</v>
      </c>
      <c r="S51" s="89">
        <v>239</v>
      </c>
      <c r="T51" s="90">
        <f t="shared" si="6"/>
        <v>328</v>
      </c>
      <c r="U51" s="89"/>
      <c r="V51" s="89">
        <v>482</v>
      </c>
      <c r="W51" s="89">
        <v>197</v>
      </c>
      <c r="X51" s="90">
        <f t="shared" si="7"/>
        <v>285</v>
      </c>
    </row>
    <row r="52" spans="1:24" s="1" customFormat="1" x14ac:dyDescent="0.2">
      <c r="A52" s="19" t="s">
        <v>87</v>
      </c>
      <c r="B52" s="89">
        <f t="shared" si="0"/>
        <v>1676</v>
      </c>
      <c r="C52" s="89">
        <f t="shared" si="1"/>
        <v>755</v>
      </c>
      <c r="D52" s="89">
        <f t="shared" si="2"/>
        <v>921</v>
      </c>
      <c r="E52" s="89"/>
      <c r="F52" s="89">
        <v>194</v>
      </c>
      <c r="G52" s="89">
        <v>83</v>
      </c>
      <c r="H52" s="90">
        <f t="shared" si="3"/>
        <v>111</v>
      </c>
      <c r="I52" s="89"/>
      <c r="J52" s="89">
        <v>214</v>
      </c>
      <c r="K52" s="89">
        <v>93</v>
      </c>
      <c r="L52" s="90">
        <f t="shared" si="4"/>
        <v>121</v>
      </c>
      <c r="M52" s="89"/>
      <c r="N52" s="89">
        <v>322</v>
      </c>
      <c r="O52" s="89">
        <v>158</v>
      </c>
      <c r="P52" s="90">
        <f t="shared" si="5"/>
        <v>164</v>
      </c>
      <c r="Q52" s="89"/>
      <c r="R52" s="89">
        <v>466</v>
      </c>
      <c r="S52" s="89">
        <v>199</v>
      </c>
      <c r="T52" s="90">
        <f t="shared" si="6"/>
        <v>267</v>
      </c>
      <c r="U52" s="89"/>
      <c r="V52" s="89">
        <v>480</v>
      </c>
      <c r="W52" s="89">
        <v>222</v>
      </c>
      <c r="X52" s="90">
        <f t="shared" si="7"/>
        <v>258</v>
      </c>
    </row>
    <row r="53" spans="1:24" s="1" customFormat="1" x14ac:dyDescent="0.2">
      <c r="A53" s="19" t="s">
        <v>29</v>
      </c>
      <c r="B53" s="89">
        <f t="shared" si="0"/>
        <v>1910</v>
      </c>
      <c r="C53" s="89">
        <f t="shared" si="1"/>
        <v>772</v>
      </c>
      <c r="D53" s="89">
        <f t="shared" si="2"/>
        <v>1138</v>
      </c>
      <c r="E53" s="89"/>
      <c r="F53" s="89">
        <v>268</v>
      </c>
      <c r="G53" s="89">
        <v>121</v>
      </c>
      <c r="H53" s="90">
        <f t="shared" si="3"/>
        <v>147</v>
      </c>
      <c r="I53" s="89"/>
      <c r="J53" s="89">
        <v>331</v>
      </c>
      <c r="K53" s="89">
        <v>139</v>
      </c>
      <c r="L53" s="90">
        <f t="shared" si="4"/>
        <v>192</v>
      </c>
      <c r="M53" s="89"/>
      <c r="N53" s="89">
        <v>344</v>
      </c>
      <c r="O53" s="89">
        <v>136</v>
      </c>
      <c r="P53" s="90">
        <f t="shared" si="5"/>
        <v>208</v>
      </c>
      <c r="Q53" s="89"/>
      <c r="R53" s="89">
        <v>506</v>
      </c>
      <c r="S53" s="89">
        <v>212</v>
      </c>
      <c r="T53" s="90">
        <f t="shared" si="6"/>
        <v>294</v>
      </c>
      <c r="U53" s="89"/>
      <c r="V53" s="89">
        <v>461</v>
      </c>
      <c r="W53" s="89">
        <v>164</v>
      </c>
      <c r="X53" s="90">
        <f t="shared" si="7"/>
        <v>297</v>
      </c>
    </row>
    <row r="54" spans="1:24" s="1" customFormat="1" x14ac:dyDescent="0.2">
      <c r="A54" s="19" t="s">
        <v>41</v>
      </c>
      <c r="B54" s="89">
        <f t="shared" si="0"/>
        <v>278</v>
      </c>
      <c r="C54" s="89">
        <f t="shared" si="1"/>
        <v>151</v>
      </c>
      <c r="D54" s="89">
        <f t="shared" si="2"/>
        <v>127</v>
      </c>
      <c r="E54" s="89"/>
      <c r="F54" s="89">
        <v>20</v>
      </c>
      <c r="G54" s="89">
        <v>10</v>
      </c>
      <c r="H54" s="90">
        <f t="shared" si="3"/>
        <v>10</v>
      </c>
      <c r="I54" s="89"/>
      <c r="J54" s="89">
        <v>34</v>
      </c>
      <c r="K54" s="89">
        <v>18</v>
      </c>
      <c r="L54" s="90">
        <f t="shared" si="4"/>
        <v>16</v>
      </c>
      <c r="M54" s="89"/>
      <c r="N54" s="89">
        <v>44</v>
      </c>
      <c r="O54" s="89">
        <v>28</v>
      </c>
      <c r="P54" s="90">
        <f t="shared" si="5"/>
        <v>16</v>
      </c>
      <c r="Q54" s="89"/>
      <c r="R54" s="89">
        <v>75</v>
      </c>
      <c r="S54" s="89">
        <v>39</v>
      </c>
      <c r="T54" s="90">
        <f t="shared" si="6"/>
        <v>36</v>
      </c>
      <c r="U54" s="89"/>
      <c r="V54" s="89">
        <v>105</v>
      </c>
      <c r="W54" s="89">
        <v>56</v>
      </c>
      <c r="X54" s="90">
        <f t="shared" si="7"/>
        <v>49</v>
      </c>
    </row>
    <row r="55" spans="1:24" s="1" customFormat="1" x14ac:dyDescent="0.2">
      <c r="A55" s="19" t="s">
        <v>42</v>
      </c>
      <c r="B55" s="89">
        <f t="shared" si="0"/>
        <v>256</v>
      </c>
      <c r="C55" s="89">
        <f t="shared" si="1"/>
        <v>118</v>
      </c>
      <c r="D55" s="89">
        <f t="shared" si="2"/>
        <v>138</v>
      </c>
      <c r="E55" s="89"/>
      <c r="F55" s="89">
        <v>25</v>
      </c>
      <c r="G55" s="89">
        <v>12</v>
      </c>
      <c r="H55" s="90">
        <f t="shared" si="3"/>
        <v>13</v>
      </c>
      <c r="I55" s="89"/>
      <c r="J55" s="89">
        <v>34</v>
      </c>
      <c r="K55" s="89">
        <v>16</v>
      </c>
      <c r="L55" s="90">
        <f t="shared" si="4"/>
        <v>18</v>
      </c>
      <c r="M55" s="89"/>
      <c r="N55" s="89">
        <v>44</v>
      </c>
      <c r="O55" s="89">
        <v>24</v>
      </c>
      <c r="P55" s="90">
        <f t="shared" si="5"/>
        <v>20</v>
      </c>
      <c r="Q55" s="89"/>
      <c r="R55" s="89">
        <v>74</v>
      </c>
      <c r="S55" s="89">
        <v>30</v>
      </c>
      <c r="T55" s="90">
        <f t="shared" si="6"/>
        <v>44</v>
      </c>
      <c r="U55" s="89"/>
      <c r="V55" s="89">
        <v>79</v>
      </c>
      <c r="W55" s="89">
        <v>36</v>
      </c>
      <c r="X55" s="90">
        <f t="shared" si="7"/>
        <v>43</v>
      </c>
    </row>
    <row r="56" spans="1:24" s="1" customFormat="1" x14ac:dyDescent="0.2">
      <c r="A56" s="19" t="s">
        <v>30</v>
      </c>
      <c r="B56" s="89">
        <f t="shared" si="0"/>
        <v>762</v>
      </c>
      <c r="C56" s="89">
        <f t="shared" si="1"/>
        <v>365</v>
      </c>
      <c r="D56" s="89">
        <f t="shared" si="2"/>
        <v>397</v>
      </c>
      <c r="E56" s="89"/>
      <c r="F56" s="89">
        <v>72</v>
      </c>
      <c r="G56" s="89">
        <v>43</v>
      </c>
      <c r="H56" s="90">
        <f t="shared" si="3"/>
        <v>29</v>
      </c>
      <c r="I56" s="89"/>
      <c r="J56" s="89">
        <v>81</v>
      </c>
      <c r="K56" s="89">
        <v>50</v>
      </c>
      <c r="L56" s="90">
        <f t="shared" si="4"/>
        <v>31</v>
      </c>
      <c r="M56" s="89"/>
      <c r="N56" s="89">
        <v>100</v>
      </c>
      <c r="O56" s="89">
        <v>54</v>
      </c>
      <c r="P56" s="90">
        <f t="shared" si="5"/>
        <v>46</v>
      </c>
      <c r="Q56" s="89"/>
      <c r="R56" s="89">
        <v>233</v>
      </c>
      <c r="S56" s="89">
        <v>103</v>
      </c>
      <c r="T56" s="90">
        <f t="shared" si="6"/>
        <v>130</v>
      </c>
      <c r="U56" s="89"/>
      <c r="V56" s="89">
        <v>276</v>
      </c>
      <c r="W56" s="89">
        <v>115</v>
      </c>
      <c r="X56" s="90">
        <f t="shared" si="7"/>
        <v>161</v>
      </c>
    </row>
    <row r="57" spans="1:24" s="1" customFormat="1" x14ac:dyDescent="0.2">
      <c r="A57" s="19" t="s">
        <v>31</v>
      </c>
      <c r="B57" s="89">
        <f t="shared" si="0"/>
        <v>747</v>
      </c>
      <c r="C57" s="89">
        <f t="shared" si="1"/>
        <v>329</v>
      </c>
      <c r="D57" s="89">
        <f t="shared" si="2"/>
        <v>418</v>
      </c>
      <c r="E57" s="89"/>
      <c r="F57" s="89">
        <v>94</v>
      </c>
      <c r="G57" s="89">
        <v>40</v>
      </c>
      <c r="H57" s="90">
        <f t="shared" si="3"/>
        <v>54</v>
      </c>
      <c r="I57" s="89"/>
      <c r="J57" s="89">
        <v>90</v>
      </c>
      <c r="K57" s="89">
        <v>42</v>
      </c>
      <c r="L57" s="90">
        <f t="shared" si="4"/>
        <v>48</v>
      </c>
      <c r="M57" s="89"/>
      <c r="N57" s="89">
        <v>131</v>
      </c>
      <c r="O57" s="89">
        <v>57</v>
      </c>
      <c r="P57" s="90">
        <f t="shared" si="5"/>
        <v>74</v>
      </c>
      <c r="Q57" s="89"/>
      <c r="R57" s="89">
        <v>218</v>
      </c>
      <c r="S57" s="89">
        <v>101</v>
      </c>
      <c r="T57" s="90">
        <f t="shared" si="6"/>
        <v>117</v>
      </c>
      <c r="U57" s="89"/>
      <c r="V57" s="89">
        <v>214</v>
      </c>
      <c r="W57" s="89">
        <v>89</v>
      </c>
      <c r="X57" s="90">
        <f t="shared" si="7"/>
        <v>125</v>
      </c>
    </row>
    <row r="58" spans="1:24" s="1" customFormat="1" x14ac:dyDescent="0.2">
      <c r="A58" s="19" t="s">
        <v>32</v>
      </c>
      <c r="B58" s="89">
        <f t="shared" si="0"/>
        <v>2960</v>
      </c>
      <c r="C58" s="89">
        <f t="shared" si="1"/>
        <v>1471</v>
      </c>
      <c r="D58" s="89">
        <f t="shared" si="2"/>
        <v>1489</v>
      </c>
      <c r="E58" s="89"/>
      <c r="F58" s="89">
        <v>292</v>
      </c>
      <c r="G58" s="89">
        <v>143</v>
      </c>
      <c r="H58" s="90">
        <f t="shared" si="3"/>
        <v>149</v>
      </c>
      <c r="I58" s="89"/>
      <c r="J58" s="89">
        <v>463</v>
      </c>
      <c r="K58" s="89">
        <v>240</v>
      </c>
      <c r="L58" s="90">
        <f t="shared" si="4"/>
        <v>223</v>
      </c>
      <c r="M58" s="89"/>
      <c r="N58" s="89">
        <v>500</v>
      </c>
      <c r="O58" s="89">
        <v>253</v>
      </c>
      <c r="P58" s="90">
        <f t="shared" si="5"/>
        <v>247</v>
      </c>
      <c r="Q58" s="89"/>
      <c r="R58" s="89">
        <v>795</v>
      </c>
      <c r="S58" s="89">
        <v>402</v>
      </c>
      <c r="T58" s="90">
        <f t="shared" si="6"/>
        <v>393</v>
      </c>
      <c r="U58" s="89"/>
      <c r="V58" s="89">
        <v>910</v>
      </c>
      <c r="W58" s="89">
        <v>433</v>
      </c>
      <c r="X58" s="90">
        <f t="shared" si="7"/>
        <v>477</v>
      </c>
    </row>
    <row r="59" spans="1:24" s="1" customFormat="1" x14ac:dyDescent="0.2">
      <c r="A59" s="19" t="s">
        <v>54</v>
      </c>
      <c r="B59" s="89">
        <f t="shared" si="0"/>
        <v>2117</v>
      </c>
      <c r="C59" s="89">
        <f t="shared" si="1"/>
        <v>880</v>
      </c>
      <c r="D59" s="89">
        <f t="shared" si="2"/>
        <v>1237</v>
      </c>
      <c r="E59" s="89"/>
      <c r="F59" s="89">
        <v>289</v>
      </c>
      <c r="G59" s="89">
        <v>117</v>
      </c>
      <c r="H59" s="90">
        <f t="shared" si="3"/>
        <v>172</v>
      </c>
      <c r="I59" s="89"/>
      <c r="J59" s="89">
        <v>343</v>
      </c>
      <c r="K59" s="89">
        <v>147</v>
      </c>
      <c r="L59" s="90">
        <f t="shared" si="4"/>
        <v>196</v>
      </c>
      <c r="M59" s="89"/>
      <c r="N59" s="89">
        <v>354</v>
      </c>
      <c r="O59" s="89">
        <v>144</v>
      </c>
      <c r="P59" s="90">
        <f t="shared" si="5"/>
        <v>210</v>
      </c>
      <c r="Q59" s="89"/>
      <c r="R59" s="89">
        <v>571</v>
      </c>
      <c r="S59" s="89">
        <v>244</v>
      </c>
      <c r="T59" s="90">
        <f t="shared" si="6"/>
        <v>327</v>
      </c>
      <c r="U59" s="89"/>
      <c r="V59" s="89">
        <v>560</v>
      </c>
      <c r="W59" s="89">
        <v>228</v>
      </c>
      <c r="X59" s="90">
        <f t="shared" si="7"/>
        <v>332</v>
      </c>
    </row>
    <row r="60" spans="1:24" s="1" customFormat="1" x14ac:dyDescent="0.2">
      <c r="A60" s="19" t="s">
        <v>43</v>
      </c>
      <c r="B60" s="89">
        <f t="shared" si="0"/>
        <v>1559</v>
      </c>
      <c r="C60" s="89">
        <f t="shared" si="1"/>
        <v>776</v>
      </c>
      <c r="D60" s="89">
        <f t="shared" si="2"/>
        <v>783</v>
      </c>
      <c r="E60" s="89"/>
      <c r="F60" s="89">
        <v>165</v>
      </c>
      <c r="G60" s="89">
        <v>80</v>
      </c>
      <c r="H60" s="90">
        <f t="shared" si="3"/>
        <v>85</v>
      </c>
      <c r="I60" s="89"/>
      <c r="J60" s="89">
        <v>232</v>
      </c>
      <c r="K60" s="89">
        <v>118</v>
      </c>
      <c r="L60" s="90">
        <f t="shared" si="4"/>
        <v>114</v>
      </c>
      <c r="M60" s="89"/>
      <c r="N60" s="89">
        <v>256</v>
      </c>
      <c r="O60" s="89">
        <v>137</v>
      </c>
      <c r="P60" s="90">
        <f t="shared" si="5"/>
        <v>119</v>
      </c>
      <c r="Q60" s="89"/>
      <c r="R60" s="89">
        <v>468</v>
      </c>
      <c r="S60" s="89">
        <v>240</v>
      </c>
      <c r="T60" s="90">
        <f t="shared" si="6"/>
        <v>228</v>
      </c>
      <c r="U60" s="89"/>
      <c r="V60" s="89">
        <v>438</v>
      </c>
      <c r="W60" s="89">
        <v>201</v>
      </c>
      <c r="X60" s="90">
        <f t="shared" si="7"/>
        <v>237</v>
      </c>
    </row>
    <row r="61" spans="1:24" s="1" customFormat="1" x14ac:dyDescent="0.2">
      <c r="A61" s="19" t="s">
        <v>45</v>
      </c>
      <c r="B61" s="89">
        <f t="shared" si="0"/>
        <v>2387</v>
      </c>
      <c r="C61" s="89">
        <f t="shared" si="1"/>
        <v>1045</v>
      </c>
      <c r="D61" s="89">
        <f t="shared" si="2"/>
        <v>1342</v>
      </c>
      <c r="E61" s="89"/>
      <c r="F61" s="89">
        <v>271</v>
      </c>
      <c r="G61" s="89">
        <v>124</v>
      </c>
      <c r="H61" s="90">
        <f t="shared" si="3"/>
        <v>147</v>
      </c>
      <c r="I61" s="89"/>
      <c r="J61" s="89">
        <v>315</v>
      </c>
      <c r="K61" s="89">
        <v>144</v>
      </c>
      <c r="L61" s="90">
        <f t="shared" si="4"/>
        <v>171</v>
      </c>
      <c r="M61" s="89"/>
      <c r="N61" s="89">
        <v>402</v>
      </c>
      <c r="O61" s="89">
        <v>187</v>
      </c>
      <c r="P61" s="90">
        <f t="shared" si="5"/>
        <v>215</v>
      </c>
      <c r="Q61" s="89"/>
      <c r="R61" s="89">
        <v>702</v>
      </c>
      <c r="S61" s="89">
        <v>305</v>
      </c>
      <c r="T61" s="90">
        <f t="shared" si="6"/>
        <v>397</v>
      </c>
      <c r="U61" s="89"/>
      <c r="V61" s="89">
        <v>697</v>
      </c>
      <c r="W61" s="89">
        <v>285</v>
      </c>
      <c r="X61" s="90">
        <f t="shared" si="7"/>
        <v>412</v>
      </c>
    </row>
    <row r="62" spans="1:24" s="1" customFormat="1" x14ac:dyDescent="0.2">
      <c r="A62" s="19" t="s">
        <v>46</v>
      </c>
      <c r="B62" s="89">
        <f t="shared" si="0"/>
        <v>2127</v>
      </c>
      <c r="C62" s="89">
        <f t="shared" si="1"/>
        <v>1016</v>
      </c>
      <c r="D62" s="89">
        <f t="shared" si="2"/>
        <v>1111</v>
      </c>
      <c r="E62" s="89"/>
      <c r="F62" s="89">
        <v>199</v>
      </c>
      <c r="G62" s="89">
        <v>92</v>
      </c>
      <c r="H62" s="90">
        <f t="shared" si="3"/>
        <v>107</v>
      </c>
      <c r="I62" s="89"/>
      <c r="J62" s="89">
        <v>231</v>
      </c>
      <c r="K62" s="89">
        <v>116</v>
      </c>
      <c r="L62" s="90">
        <f t="shared" si="4"/>
        <v>115</v>
      </c>
      <c r="M62" s="89"/>
      <c r="N62" s="89">
        <v>301</v>
      </c>
      <c r="O62" s="89">
        <v>159</v>
      </c>
      <c r="P62" s="90">
        <f t="shared" si="5"/>
        <v>142</v>
      </c>
      <c r="Q62" s="89"/>
      <c r="R62" s="89">
        <v>728</v>
      </c>
      <c r="S62" s="89">
        <v>357</v>
      </c>
      <c r="T62" s="90">
        <f t="shared" si="6"/>
        <v>371</v>
      </c>
      <c r="U62" s="89"/>
      <c r="V62" s="89">
        <v>668</v>
      </c>
      <c r="W62" s="89">
        <v>292</v>
      </c>
      <c r="X62" s="90">
        <f t="shared" si="7"/>
        <v>376</v>
      </c>
    </row>
    <row r="63" spans="1:24" s="1" customFormat="1" ht="13.5" thickBot="1" x14ac:dyDescent="0.25">
      <c r="A63" s="19" t="s">
        <v>47</v>
      </c>
      <c r="B63" s="89">
        <f t="shared" si="0"/>
        <v>225</v>
      </c>
      <c r="C63" s="89">
        <f t="shared" si="1"/>
        <v>125</v>
      </c>
      <c r="D63" s="89">
        <f t="shared" si="2"/>
        <v>100</v>
      </c>
      <c r="E63" s="89"/>
      <c r="F63" s="89">
        <v>12</v>
      </c>
      <c r="G63" s="89">
        <v>7</v>
      </c>
      <c r="H63" s="90">
        <f t="shared" si="3"/>
        <v>5</v>
      </c>
      <c r="I63" s="89"/>
      <c r="J63" s="89">
        <v>32</v>
      </c>
      <c r="K63" s="89">
        <v>15</v>
      </c>
      <c r="L63" s="90">
        <f t="shared" si="4"/>
        <v>17</v>
      </c>
      <c r="M63" s="89"/>
      <c r="N63" s="89">
        <v>44</v>
      </c>
      <c r="O63" s="89">
        <v>27</v>
      </c>
      <c r="P63" s="90">
        <f t="shared" si="5"/>
        <v>17</v>
      </c>
      <c r="Q63" s="89"/>
      <c r="R63" s="89">
        <v>71</v>
      </c>
      <c r="S63" s="89">
        <v>39</v>
      </c>
      <c r="T63" s="90">
        <f t="shared" si="6"/>
        <v>32</v>
      </c>
      <c r="U63" s="89"/>
      <c r="V63" s="89">
        <v>66</v>
      </c>
      <c r="W63" s="89">
        <v>37</v>
      </c>
      <c r="X63" s="90">
        <f t="shared" si="7"/>
        <v>29</v>
      </c>
    </row>
    <row r="64" spans="1:24" x14ac:dyDescent="0.2">
      <c r="A64" s="134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</row>
  </sheetData>
  <mergeCells count="19">
    <mergeCell ref="R6:T6"/>
    <mergeCell ref="V6:X6"/>
    <mergeCell ref="A37:A38"/>
    <mergeCell ref="B37:D37"/>
    <mergeCell ref="F37:H37"/>
    <mergeCell ref="J37:L37"/>
    <mergeCell ref="N37:P37"/>
    <mergeCell ref="R37:T37"/>
    <mergeCell ref="V37:X37"/>
    <mergeCell ref="A6:A7"/>
    <mergeCell ref="B6:D6"/>
    <mergeCell ref="F6:H6"/>
    <mergeCell ref="J6:L6"/>
    <mergeCell ref="N6:P6"/>
    <mergeCell ref="A1:X1"/>
    <mergeCell ref="A2:X2"/>
    <mergeCell ref="A3:X3"/>
    <mergeCell ref="A4:X4"/>
    <mergeCell ref="A5:X5"/>
  </mergeCells>
  <conditionalFormatting sqref="B40:D63">
    <cfRule type="cellIs" dxfId="36" priority="12" operator="equal">
      <formula>0</formula>
    </cfRule>
  </conditionalFormatting>
  <conditionalFormatting sqref="B9:X32 Q40:Q46 M42:O49 U42:W49 L42:L63 P42:P63 T42:T63 X42:X63 E43:G49 I43:K49 H43:H63">
    <cfRule type="cellIs" dxfId="35" priority="21" operator="equal">
      <formula>0</formula>
    </cfRule>
  </conditionalFormatting>
  <conditionalFormatting sqref="E42:K42">
    <cfRule type="cellIs" dxfId="34" priority="20" operator="equal">
      <formula>0</formula>
    </cfRule>
  </conditionalFormatting>
  <conditionalFormatting sqref="E40:P41">
    <cfRule type="cellIs" dxfId="33" priority="9" operator="equal">
      <formula>0</formula>
    </cfRule>
  </conditionalFormatting>
  <conditionalFormatting sqref="Q47:S49">
    <cfRule type="cellIs" dxfId="32" priority="15" operator="equal">
      <formula>0</formula>
    </cfRule>
  </conditionalFormatting>
  <conditionalFormatting sqref="R42:S46">
    <cfRule type="cellIs" dxfId="31" priority="14" operator="equal">
      <formula>0</formula>
    </cfRule>
  </conditionalFormatting>
  <conditionalFormatting sqref="R40:X41">
    <cfRule type="cellIs" dxfId="30" priority="7" operator="equal">
      <formula>0</formula>
    </cfRule>
  </conditionalFormatting>
  <hyperlinks>
    <hyperlink ref="Y2" location="Contenido!A1" display="Contenido" xr:uid="{00000000-0004-0000-2D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4" tint="0.59999389629810485"/>
    <pageSetUpPr fitToPage="1"/>
  </sheetPr>
  <dimension ref="A1:Y33"/>
  <sheetViews>
    <sheetView showGridLines="0" zoomScaleNormal="100" zoomScaleSheetLayoutView="100" workbookViewId="0">
      <selection activeCell="Y2" sqref="Y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9.5" style="1" customWidth="1"/>
    <col min="26" max="16384" width="11" style="43"/>
  </cols>
  <sheetData>
    <row r="1" spans="1:25" ht="15" customHeight="1" x14ac:dyDescent="0.25">
      <c r="A1" s="180" t="s">
        <v>214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5" ht="15" customHeight="1" x14ac:dyDescent="0.25">
      <c r="A2" s="181" t="s">
        <v>216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02" t="s">
        <v>124</v>
      </c>
    </row>
    <row r="3" spans="1:25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5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5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35"/>
    </row>
    <row r="6" spans="1:25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35"/>
    </row>
    <row r="7" spans="1:25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76"/>
    </row>
    <row r="8" spans="1:25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1"/>
    </row>
    <row r="9" spans="1:25" s="94" customFormat="1" x14ac:dyDescent="0.2">
      <c r="A9" s="20" t="s">
        <v>0</v>
      </c>
      <c r="B9" s="96">
        <f>SUM(B11:B32)</f>
        <v>535</v>
      </c>
      <c r="C9" s="96">
        <f>SUM(C11:C32)</f>
        <v>493</v>
      </c>
      <c r="D9" s="96">
        <f>SUM(D11:D32)</f>
        <v>42</v>
      </c>
      <c r="E9" s="96"/>
      <c r="F9" s="96">
        <f>SUM(F11:F32)</f>
        <v>197</v>
      </c>
      <c r="G9" s="96">
        <f>SUM(G11:G32)</f>
        <v>126</v>
      </c>
      <c r="H9" s="96">
        <f>SUM(H11:H32)</f>
        <v>71</v>
      </c>
      <c r="I9" s="96"/>
      <c r="J9" s="96">
        <f>SUM(J11:J32)</f>
        <v>168</v>
      </c>
      <c r="K9" s="96">
        <f>SUM(K11:K32)</f>
        <v>133</v>
      </c>
      <c r="L9" s="96">
        <f>SUM(L11:L32)</f>
        <v>35</v>
      </c>
      <c r="M9" s="96"/>
      <c r="N9" s="96">
        <f>SUM(N11:N32)</f>
        <v>-15</v>
      </c>
      <c r="O9" s="96">
        <f>SUM(O11:O32)</f>
        <v>43</v>
      </c>
      <c r="P9" s="96">
        <f>SUM(P11:P32)</f>
        <v>-58</v>
      </c>
      <c r="Q9" s="96"/>
      <c r="R9" s="96">
        <f>SUM(R11:R32)</f>
        <v>254</v>
      </c>
      <c r="S9" s="96">
        <f>SUM(S11:S32)</f>
        <v>160</v>
      </c>
      <c r="T9" s="96">
        <f>SUM(T11:T32)</f>
        <v>94</v>
      </c>
      <c r="U9" s="96"/>
      <c r="V9" s="96">
        <f>SUM(V11:V32)</f>
        <v>-69</v>
      </c>
      <c r="W9" s="96">
        <f>SUM(W11:W32)</f>
        <v>31</v>
      </c>
      <c r="X9" s="96">
        <f>SUM(X11:X32)</f>
        <v>-100</v>
      </c>
      <c r="Y9" s="44"/>
    </row>
    <row r="10" spans="1:25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spans="1:25" x14ac:dyDescent="0.2">
      <c r="A11" s="19" t="s">
        <v>27</v>
      </c>
      <c r="B11" s="89">
        <f t="shared" ref="B11:B32" si="0">+F11+J11+N11+R11+V11</f>
        <v>2</v>
      </c>
      <c r="C11" s="89">
        <f t="shared" ref="C11:C32" si="1">+G11+K11+O11+S11+W11</f>
        <v>-1</v>
      </c>
      <c r="D11" s="89">
        <f>+B11-C11</f>
        <v>3</v>
      </c>
      <c r="E11" s="90"/>
      <c r="F11" s="90">
        <v>6</v>
      </c>
      <c r="G11" s="90">
        <v>0</v>
      </c>
      <c r="H11" s="90">
        <f>+F11-G11</f>
        <v>6</v>
      </c>
      <c r="I11" s="90"/>
      <c r="J11" s="90">
        <v>-7</v>
      </c>
      <c r="K11" s="90">
        <v>0</v>
      </c>
      <c r="L11" s="90">
        <f>+J11-K11</f>
        <v>-7</v>
      </c>
      <c r="M11" s="90"/>
      <c r="N11" s="90">
        <v>-1</v>
      </c>
      <c r="O11" s="90">
        <v>-2</v>
      </c>
      <c r="P11" s="90">
        <f>+N11-O11</f>
        <v>1</v>
      </c>
      <c r="Q11" s="90"/>
      <c r="R11" s="90">
        <v>2</v>
      </c>
      <c r="S11" s="90">
        <v>0</v>
      </c>
      <c r="T11" s="90">
        <f>+R11-S11</f>
        <v>2</v>
      </c>
      <c r="U11" s="90"/>
      <c r="V11" s="90">
        <v>2</v>
      </c>
      <c r="W11" s="90">
        <v>1</v>
      </c>
      <c r="X11" s="90">
        <f>+V11-W11</f>
        <v>1</v>
      </c>
    </row>
    <row r="12" spans="1:25" x14ac:dyDescent="0.2">
      <c r="A12" s="19" t="s">
        <v>33</v>
      </c>
      <c r="B12" s="89">
        <f t="shared" si="0"/>
        <v>-2</v>
      </c>
      <c r="C12" s="89">
        <f t="shared" si="1"/>
        <v>2</v>
      </c>
      <c r="D12" s="89">
        <f t="shared" ref="D12:D32" si="2">+B12-C12</f>
        <v>-4</v>
      </c>
      <c r="E12" s="90"/>
      <c r="F12" s="90">
        <v>14</v>
      </c>
      <c r="G12" s="90">
        <v>3</v>
      </c>
      <c r="H12" s="90">
        <f t="shared" ref="H12:H32" si="3">+F12-G12</f>
        <v>11</v>
      </c>
      <c r="I12" s="90"/>
      <c r="J12" s="90">
        <v>5</v>
      </c>
      <c r="K12" s="90">
        <v>8</v>
      </c>
      <c r="L12" s="90">
        <f t="shared" ref="L12:L32" si="4">+J12-K12</f>
        <v>-3</v>
      </c>
      <c r="M12" s="90"/>
      <c r="N12" s="90">
        <v>-6</v>
      </c>
      <c r="O12" s="90">
        <v>-7</v>
      </c>
      <c r="P12" s="90">
        <f t="shared" ref="P12:P32" si="5">+N12-O12</f>
        <v>1</v>
      </c>
      <c r="Q12" s="90"/>
      <c r="R12" s="90">
        <v>-11</v>
      </c>
      <c r="S12" s="90">
        <v>-3</v>
      </c>
      <c r="T12" s="90">
        <f t="shared" ref="T12:T32" si="6">+R12-S12</f>
        <v>-8</v>
      </c>
      <c r="U12" s="90"/>
      <c r="V12" s="90">
        <v>-4</v>
      </c>
      <c r="W12" s="90">
        <v>1</v>
      </c>
      <c r="X12" s="90">
        <f t="shared" ref="X12:X32" si="7">+V12-W12</f>
        <v>-5</v>
      </c>
    </row>
    <row r="13" spans="1:25" x14ac:dyDescent="0.2">
      <c r="A13" s="19" t="s">
        <v>34</v>
      </c>
      <c r="B13" s="89">
        <f t="shared" si="0"/>
        <v>129</v>
      </c>
      <c r="C13" s="89">
        <f t="shared" si="1"/>
        <v>68</v>
      </c>
      <c r="D13" s="89">
        <f t="shared" si="2"/>
        <v>61</v>
      </c>
      <c r="E13" s="90"/>
      <c r="F13" s="90">
        <v>40</v>
      </c>
      <c r="G13" s="90">
        <v>20</v>
      </c>
      <c r="H13" s="90">
        <f t="shared" si="3"/>
        <v>20</v>
      </c>
      <c r="I13" s="90"/>
      <c r="J13" s="90">
        <v>32</v>
      </c>
      <c r="K13" s="90">
        <v>20</v>
      </c>
      <c r="L13" s="90">
        <f t="shared" si="4"/>
        <v>12</v>
      </c>
      <c r="M13" s="90"/>
      <c r="N13" s="90">
        <v>20</v>
      </c>
      <c r="O13" s="90">
        <v>11</v>
      </c>
      <c r="P13" s="90">
        <f t="shared" si="5"/>
        <v>9</v>
      </c>
      <c r="Q13" s="90"/>
      <c r="R13" s="90">
        <v>37</v>
      </c>
      <c r="S13" s="90">
        <v>17</v>
      </c>
      <c r="T13" s="90">
        <f t="shared" si="6"/>
        <v>20</v>
      </c>
      <c r="U13" s="90"/>
      <c r="V13" s="90">
        <v>0</v>
      </c>
      <c r="W13" s="90">
        <v>0</v>
      </c>
      <c r="X13" s="90">
        <f t="shared" si="7"/>
        <v>0</v>
      </c>
    </row>
    <row r="14" spans="1:25" x14ac:dyDescent="0.2">
      <c r="A14" s="19" t="s">
        <v>35</v>
      </c>
      <c r="B14" s="89">
        <f t="shared" si="0"/>
        <v>84</v>
      </c>
      <c r="C14" s="89">
        <f t="shared" si="1"/>
        <v>61</v>
      </c>
      <c r="D14" s="89">
        <f t="shared" si="2"/>
        <v>23</v>
      </c>
      <c r="E14" s="91"/>
      <c r="F14" s="91">
        <v>18</v>
      </c>
      <c r="G14" s="91">
        <v>9</v>
      </c>
      <c r="H14" s="90">
        <f t="shared" si="3"/>
        <v>9</v>
      </c>
      <c r="I14" s="91"/>
      <c r="J14" s="90">
        <v>1</v>
      </c>
      <c r="K14" s="90">
        <v>-1</v>
      </c>
      <c r="L14" s="90">
        <f t="shared" si="4"/>
        <v>2</v>
      </c>
      <c r="M14" s="90"/>
      <c r="N14" s="90">
        <v>12</v>
      </c>
      <c r="O14" s="90">
        <v>10</v>
      </c>
      <c r="P14" s="90">
        <f t="shared" si="5"/>
        <v>2</v>
      </c>
      <c r="Q14" s="90"/>
      <c r="R14" s="90">
        <v>50</v>
      </c>
      <c r="S14" s="90">
        <v>38</v>
      </c>
      <c r="T14" s="90">
        <f t="shared" si="6"/>
        <v>12</v>
      </c>
      <c r="U14" s="90"/>
      <c r="V14" s="90">
        <v>3</v>
      </c>
      <c r="W14" s="90">
        <v>5</v>
      </c>
      <c r="X14" s="90">
        <f t="shared" si="7"/>
        <v>-2</v>
      </c>
    </row>
    <row r="15" spans="1:25" x14ac:dyDescent="0.2">
      <c r="A15" s="19" t="s">
        <v>36</v>
      </c>
      <c r="B15" s="89">
        <f t="shared" si="0"/>
        <v>81</v>
      </c>
      <c r="C15" s="89">
        <f t="shared" si="1"/>
        <v>60</v>
      </c>
      <c r="D15" s="89">
        <f t="shared" si="2"/>
        <v>21</v>
      </c>
      <c r="E15" s="91"/>
      <c r="F15" s="91">
        <v>37</v>
      </c>
      <c r="G15" s="91">
        <v>30</v>
      </c>
      <c r="H15" s="90">
        <f t="shared" si="3"/>
        <v>7</v>
      </c>
      <c r="I15" s="91"/>
      <c r="J15" s="91">
        <v>14</v>
      </c>
      <c r="K15" s="91">
        <v>8</v>
      </c>
      <c r="L15" s="90">
        <f t="shared" si="4"/>
        <v>6</v>
      </c>
      <c r="M15" s="91"/>
      <c r="N15" s="91">
        <v>-2</v>
      </c>
      <c r="O15" s="91">
        <v>9</v>
      </c>
      <c r="P15" s="90">
        <f t="shared" si="5"/>
        <v>-11</v>
      </c>
      <c r="Q15" s="91"/>
      <c r="R15" s="91">
        <v>17</v>
      </c>
      <c r="S15" s="91">
        <v>0</v>
      </c>
      <c r="T15" s="90">
        <f t="shared" si="6"/>
        <v>17</v>
      </c>
      <c r="U15" s="91"/>
      <c r="V15" s="91">
        <v>15</v>
      </c>
      <c r="W15" s="91">
        <v>13</v>
      </c>
      <c r="X15" s="90">
        <f t="shared" si="7"/>
        <v>2</v>
      </c>
    </row>
    <row r="16" spans="1:25" x14ac:dyDescent="0.2">
      <c r="A16" s="19" t="s">
        <v>28</v>
      </c>
      <c r="B16" s="89">
        <f t="shared" si="0"/>
        <v>-82</v>
      </c>
      <c r="C16" s="89">
        <f t="shared" si="1"/>
        <v>-29</v>
      </c>
      <c r="D16" s="89">
        <f t="shared" si="2"/>
        <v>-53</v>
      </c>
      <c r="E16" s="91"/>
      <c r="F16" s="91">
        <v>-9</v>
      </c>
      <c r="G16" s="91">
        <v>-2</v>
      </c>
      <c r="H16" s="90">
        <f t="shared" si="3"/>
        <v>-7</v>
      </c>
      <c r="I16" s="91"/>
      <c r="J16" s="91">
        <v>-10</v>
      </c>
      <c r="K16" s="91">
        <v>-2</v>
      </c>
      <c r="L16" s="90">
        <f t="shared" si="4"/>
        <v>-8</v>
      </c>
      <c r="M16" s="91"/>
      <c r="N16" s="91">
        <v>-21</v>
      </c>
      <c r="O16" s="91">
        <v>-10</v>
      </c>
      <c r="P16" s="90">
        <f t="shared" si="5"/>
        <v>-11</v>
      </c>
      <c r="Q16" s="91"/>
      <c r="R16" s="91">
        <v>-14</v>
      </c>
      <c r="S16" s="91">
        <v>-6</v>
      </c>
      <c r="T16" s="90">
        <f t="shared" si="6"/>
        <v>-8</v>
      </c>
      <c r="U16" s="91"/>
      <c r="V16" s="91">
        <v>-28</v>
      </c>
      <c r="W16" s="91">
        <v>-9</v>
      </c>
      <c r="X16" s="90">
        <f t="shared" si="7"/>
        <v>-19</v>
      </c>
    </row>
    <row r="17" spans="1:24" x14ac:dyDescent="0.2">
      <c r="A17" s="19" t="s">
        <v>37</v>
      </c>
      <c r="B17" s="89">
        <f t="shared" si="0"/>
        <v>132</v>
      </c>
      <c r="C17" s="89">
        <f t="shared" si="1"/>
        <v>163</v>
      </c>
      <c r="D17" s="89">
        <f t="shared" si="2"/>
        <v>-31</v>
      </c>
      <c r="E17" s="90"/>
      <c r="F17" s="90">
        <v>42</v>
      </c>
      <c r="G17" s="90">
        <v>29</v>
      </c>
      <c r="H17" s="90">
        <f t="shared" si="3"/>
        <v>13</v>
      </c>
      <c r="I17" s="90"/>
      <c r="J17" s="90">
        <v>38</v>
      </c>
      <c r="K17" s="90">
        <v>29</v>
      </c>
      <c r="L17" s="90">
        <f t="shared" si="4"/>
        <v>9</v>
      </c>
      <c r="M17" s="90"/>
      <c r="N17" s="90">
        <v>-26</v>
      </c>
      <c r="O17" s="90">
        <v>-3</v>
      </c>
      <c r="P17" s="90">
        <f t="shared" si="5"/>
        <v>-23</v>
      </c>
      <c r="Q17" s="90"/>
      <c r="R17" s="90">
        <v>57</v>
      </c>
      <c r="S17" s="90">
        <v>50</v>
      </c>
      <c r="T17" s="90">
        <f t="shared" si="6"/>
        <v>7</v>
      </c>
      <c r="U17" s="90"/>
      <c r="V17" s="90">
        <v>21</v>
      </c>
      <c r="W17" s="90">
        <v>58</v>
      </c>
      <c r="X17" s="90">
        <f t="shared" si="7"/>
        <v>-37</v>
      </c>
    </row>
    <row r="18" spans="1:24" x14ac:dyDescent="0.2">
      <c r="A18" s="18" t="s">
        <v>20</v>
      </c>
      <c r="B18" s="89">
        <f t="shared" si="0"/>
        <v>86</v>
      </c>
      <c r="C18" s="89">
        <f t="shared" si="1"/>
        <v>62</v>
      </c>
      <c r="D18" s="89">
        <f t="shared" si="2"/>
        <v>24</v>
      </c>
      <c r="F18" s="90">
        <v>-3</v>
      </c>
      <c r="G18" s="90">
        <v>5</v>
      </c>
      <c r="H18" s="90">
        <f t="shared" si="3"/>
        <v>-8</v>
      </c>
      <c r="J18" s="90">
        <v>52</v>
      </c>
      <c r="K18" s="90">
        <v>29</v>
      </c>
      <c r="L18" s="90">
        <f t="shared" si="4"/>
        <v>23</v>
      </c>
      <c r="N18" s="90">
        <v>11</v>
      </c>
      <c r="O18" s="90">
        <v>7</v>
      </c>
      <c r="P18" s="90">
        <f t="shared" si="5"/>
        <v>4</v>
      </c>
      <c r="R18" s="90">
        <v>43</v>
      </c>
      <c r="S18" s="90">
        <v>25</v>
      </c>
      <c r="T18" s="90">
        <f t="shared" si="6"/>
        <v>18</v>
      </c>
      <c r="V18" s="90">
        <v>-17</v>
      </c>
      <c r="W18" s="90">
        <v>-4</v>
      </c>
      <c r="X18" s="90">
        <f t="shared" si="7"/>
        <v>-13</v>
      </c>
    </row>
    <row r="19" spans="1:24" x14ac:dyDescent="0.2">
      <c r="A19" s="19" t="s">
        <v>40</v>
      </c>
      <c r="B19" s="89">
        <f t="shared" si="0"/>
        <v>61</v>
      </c>
      <c r="C19" s="89">
        <f t="shared" si="1"/>
        <v>40</v>
      </c>
      <c r="D19" s="89">
        <f t="shared" si="2"/>
        <v>21</v>
      </c>
      <c r="F19" s="89">
        <v>16</v>
      </c>
      <c r="G19" s="89">
        <v>8</v>
      </c>
      <c r="H19" s="90">
        <f t="shared" si="3"/>
        <v>8</v>
      </c>
      <c r="J19" s="89">
        <v>9</v>
      </c>
      <c r="K19" s="89">
        <v>5</v>
      </c>
      <c r="L19" s="90">
        <f t="shared" si="4"/>
        <v>4</v>
      </c>
      <c r="N19" s="89">
        <v>-3</v>
      </c>
      <c r="O19" s="89">
        <v>2</v>
      </c>
      <c r="P19" s="90">
        <f t="shared" si="5"/>
        <v>-5</v>
      </c>
      <c r="R19" s="89">
        <v>30</v>
      </c>
      <c r="S19" s="89">
        <v>21</v>
      </c>
      <c r="T19" s="90">
        <f t="shared" si="6"/>
        <v>9</v>
      </c>
      <c r="V19" s="89">
        <v>9</v>
      </c>
      <c r="W19" s="89">
        <v>4</v>
      </c>
      <c r="X19" s="90">
        <f t="shared" si="7"/>
        <v>5</v>
      </c>
    </row>
    <row r="20" spans="1:24" x14ac:dyDescent="0.2">
      <c r="A20" s="19" t="s">
        <v>21</v>
      </c>
      <c r="B20" s="89">
        <f t="shared" si="0"/>
        <v>177</v>
      </c>
      <c r="C20" s="89">
        <f t="shared" si="1"/>
        <v>74</v>
      </c>
      <c r="D20" s="89">
        <f t="shared" si="2"/>
        <v>103</v>
      </c>
      <c r="F20" s="89">
        <v>15</v>
      </c>
      <c r="G20" s="89">
        <v>5</v>
      </c>
      <c r="H20" s="90">
        <f t="shared" si="3"/>
        <v>10</v>
      </c>
      <c r="J20" s="89">
        <v>35</v>
      </c>
      <c r="K20" s="89">
        <v>12</v>
      </c>
      <c r="L20" s="90">
        <f t="shared" si="4"/>
        <v>23</v>
      </c>
      <c r="N20" s="89">
        <v>23</v>
      </c>
      <c r="O20" s="89">
        <v>12</v>
      </c>
      <c r="P20" s="90">
        <f t="shared" si="5"/>
        <v>11</v>
      </c>
      <c r="R20" s="89">
        <v>77</v>
      </c>
      <c r="S20" s="89">
        <v>33</v>
      </c>
      <c r="T20" s="90">
        <f t="shared" si="6"/>
        <v>44</v>
      </c>
      <c r="V20" s="89">
        <v>27</v>
      </c>
      <c r="W20" s="89">
        <v>12</v>
      </c>
      <c r="X20" s="90">
        <f t="shared" si="7"/>
        <v>15</v>
      </c>
    </row>
    <row r="21" spans="1:24" x14ac:dyDescent="0.2">
      <c r="A21" s="19" t="s">
        <v>87</v>
      </c>
      <c r="B21" s="89">
        <f t="shared" si="0"/>
        <v>-113</v>
      </c>
      <c r="C21" s="89">
        <f t="shared" si="1"/>
        <v>-59</v>
      </c>
      <c r="D21" s="89">
        <f t="shared" si="2"/>
        <v>-54</v>
      </c>
      <c r="F21" s="89">
        <v>-19</v>
      </c>
      <c r="G21" s="89">
        <v>-7</v>
      </c>
      <c r="H21" s="90">
        <f t="shared" si="3"/>
        <v>-12</v>
      </c>
      <c r="J21" s="89">
        <v>-31</v>
      </c>
      <c r="K21" s="89">
        <v>-17</v>
      </c>
      <c r="L21" s="90">
        <f t="shared" si="4"/>
        <v>-14</v>
      </c>
      <c r="N21" s="89">
        <v>-8</v>
      </c>
      <c r="O21" s="89">
        <v>-4</v>
      </c>
      <c r="P21" s="90">
        <f t="shared" si="5"/>
        <v>-4</v>
      </c>
      <c r="R21" s="89">
        <v>-30</v>
      </c>
      <c r="S21" s="89">
        <v>-18</v>
      </c>
      <c r="T21" s="90">
        <f t="shared" si="6"/>
        <v>-12</v>
      </c>
      <c r="V21" s="89">
        <v>-25</v>
      </c>
      <c r="W21" s="89">
        <v>-13</v>
      </c>
      <c r="X21" s="90">
        <f t="shared" si="7"/>
        <v>-12</v>
      </c>
    </row>
    <row r="22" spans="1:24" x14ac:dyDescent="0.2">
      <c r="A22" s="19" t="s">
        <v>29</v>
      </c>
      <c r="B22" s="89">
        <f t="shared" si="0"/>
        <v>68</v>
      </c>
      <c r="C22" s="89">
        <f t="shared" si="1"/>
        <v>50</v>
      </c>
      <c r="D22" s="89">
        <f t="shared" si="2"/>
        <v>18</v>
      </c>
      <c r="F22" s="89">
        <v>16</v>
      </c>
      <c r="G22" s="89">
        <v>7</v>
      </c>
      <c r="H22" s="90">
        <f t="shared" si="3"/>
        <v>9</v>
      </c>
      <c r="J22" s="89">
        <v>21</v>
      </c>
      <c r="K22" s="89">
        <v>16</v>
      </c>
      <c r="L22" s="90">
        <f t="shared" si="4"/>
        <v>5</v>
      </c>
      <c r="N22" s="89">
        <v>10</v>
      </c>
      <c r="O22" s="89">
        <v>9</v>
      </c>
      <c r="P22" s="90">
        <f t="shared" si="5"/>
        <v>1</v>
      </c>
      <c r="R22" s="89">
        <v>14</v>
      </c>
      <c r="S22" s="89">
        <v>12</v>
      </c>
      <c r="T22" s="90">
        <f t="shared" si="6"/>
        <v>2</v>
      </c>
      <c r="V22" s="89">
        <v>7</v>
      </c>
      <c r="W22" s="89">
        <v>6</v>
      </c>
      <c r="X22" s="90">
        <f t="shared" si="7"/>
        <v>1</v>
      </c>
    </row>
    <row r="23" spans="1:24" x14ac:dyDescent="0.2">
      <c r="A23" s="19" t="s">
        <v>41</v>
      </c>
      <c r="B23" s="89">
        <f t="shared" si="0"/>
        <v>34</v>
      </c>
      <c r="C23" s="89">
        <f t="shared" si="1"/>
        <v>19</v>
      </c>
      <c r="D23" s="89">
        <f t="shared" si="2"/>
        <v>15</v>
      </c>
      <c r="F23" s="89">
        <v>4</v>
      </c>
      <c r="G23" s="89">
        <v>2</v>
      </c>
      <c r="H23" s="90">
        <f t="shared" si="3"/>
        <v>2</v>
      </c>
      <c r="J23" s="89">
        <v>0</v>
      </c>
      <c r="K23" s="89">
        <v>-1</v>
      </c>
      <c r="L23" s="90">
        <f t="shared" si="4"/>
        <v>1</v>
      </c>
      <c r="N23" s="89">
        <v>12</v>
      </c>
      <c r="O23" s="89">
        <v>7</v>
      </c>
      <c r="P23" s="90">
        <f t="shared" si="5"/>
        <v>5</v>
      </c>
      <c r="R23" s="89">
        <v>12</v>
      </c>
      <c r="S23" s="89">
        <v>9</v>
      </c>
      <c r="T23" s="90">
        <f t="shared" si="6"/>
        <v>3</v>
      </c>
      <c r="V23" s="89">
        <v>6</v>
      </c>
      <c r="W23" s="89">
        <v>2</v>
      </c>
      <c r="X23" s="90">
        <f t="shared" si="7"/>
        <v>4</v>
      </c>
    </row>
    <row r="24" spans="1:24" x14ac:dyDescent="0.2">
      <c r="A24" s="19" t="s">
        <v>42</v>
      </c>
      <c r="B24" s="89">
        <f t="shared" si="0"/>
        <v>87</v>
      </c>
      <c r="C24" s="89">
        <f t="shared" si="1"/>
        <v>62</v>
      </c>
      <c r="D24" s="89">
        <f t="shared" si="2"/>
        <v>25</v>
      </c>
      <c r="F24" s="89">
        <v>13</v>
      </c>
      <c r="G24" s="89">
        <v>6</v>
      </c>
      <c r="H24" s="90">
        <f t="shared" si="3"/>
        <v>7</v>
      </c>
      <c r="J24" s="89">
        <v>13</v>
      </c>
      <c r="K24" s="89">
        <v>11</v>
      </c>
      <c r="L24" s="90">
        <f t="shared" si="4"/>
        <v>2</v>
      </c>
      <c r="N24" s="89">
        <v>10</v>
      </c>
      <c r="O24" s="89">
        <v>10</v>
      </c>
      <c r="P24" s="90">
        <f t="shared" si="5"/>
        <v>0</v>
      </c>
      <c r="R24" s="89">
        <v>31</v>
      </c>
      <c r="S24" s="89">
        <v>23</v>
      </c>
      <c r="T24" s="90">
        <f t="shared" si="6"/>
        <v>8</v>
      </c>
      <c r="V24" s="89">
        <v>20</v>
      </c>
      <c r="W24" s="89">
        <v>12</v>
      </c>
      <c r="X24" s="90">
        <f t="shared" si="7"/>
        <v>8</v>
      </c>
    </row>
    <row r="25" spans="1:24" x14ac:dyDescent="0.2">
      <c r="A25" s="19" t="s">
        <v>30</v>
      </c>
      <c r="B25" s="89">
        <f t="shared" si="0"/>
        <v>-69</v>
      </c>
      <c r="C25" s="89">
        <f t="shared" si="1"/>
        <v>-46</v>
      </c>
      <c r="D25" s="89">
        <f t="shared" si="2"/>
        <v>-23</v>
      </c>
      <c r="F25" s="89">
        <v>-6</v>
      </c>
      <c r="G25" s="89">
        <v>-3</v>
      </c>
      <c r="H25" s="90">
        <f t="shared" si="3"/>
        <v>-3</v>
      </c>
      <c r="J25" s="89">
        <v>-10</v>
      </c>
      <c r="K25" s="89">
        <v>-4</v>
      </c>
      <c r="L25" s="90">
        <f t="shared" si="4"/>
        <v>-6</v>
      </c>
      <c r="N25" s="89">
        <v>-14</v>
      </c>
      <c r="O25" s="89">
        <v>-14</v>
      </c>
      <c r="P25" s="90">
        <f t="shared" si="5"/>
        <v>0</v>
      </c>
      <c r="R25" s="89">
        <v>-24</v>
      </c>
      <c r="S25" s="89">
        <v>-16</v>
      </c>
      <c r="T25" s="90">
        <f t="shared" si="6"/>
        <v>-8</v>
      </c>
      <c r="V25" s="89">
        <v>-15</v>
      </c>
      <c r="W25" s="89">
        <v>-9</v>
      </c>
      <c r="X25" s="90">
        <f t="shared" si="7"/>
        <v>-6</v>
      </c>
    </row>
    <row r="26" spans="1:24" x14ac:dyDescent="0.2">
      <c r="A26" s="19" t="s">
        <v>31</v>
      </c>
      <c r="B26" s="89">
        <f t="shared" si="0"/>
        <v>173</v>
      </c>
      <c r="C26" s="89">
        <f t="shared" si="1"/>
        <v>78</v>
      </c>
      <c r="D26" s="89">
        <f t="shared" si="2"/>
        <v>95</v>
      </c>
      <c r="F26" s="89">
        <v>53</v>
      </c>
      <c r="G26" s="89">
        <v>25</v>
      </c>
      <c r="H26" s="90">
        <f t="shared" si="3"/>
        <v>28</v>
      </c>
      <c r="J26" s="89">
        <v>23</v>
      </c>
      <c r="K26" s="89">
        <v>9</v>
      </c>
      <c r="L26" s="90">
        <f t="shared" si="4"/>
        <v>14</v>
      </c>
      <c r="N26" s="89">
        <v>17</v>
      </c>
      <c r="O26" s="89">
        <v>10</v>
      </c>
      <c r="P26" s="90">
        <f t="shared" si="5"/>
        <v>7</v>
      </c>
      <c r="R26" s="89">
        <v>69</v>
      </c>
      <c r="S26" s="89">
        <v>30</v>
      </c>
      <c r="T26" s="90">
        <f t="shared" si="6"/>
        <v>39</v>
      </c>
      <c r="V26" s="89">
        <v>11</v>
      </c>
      <c r="W26" s="89">
        <v>4</v>
      </c>
      <c r="X26" s="90">
        <f t="shared" si="7"/>
        <v>7</v>
      </c>
    </row>
    <row r="27" spans="1:24" x14ac:dyDescent="0.2">
      <c r="A27" s="19" t="s">
        <v>32</v>
      </c>
      <c r="B27" s="89">
        <f t="shared" si="0"/>
        <v>-77</v>
      </c>
      <c r="C27" s="89">
        <f t="shared" si="1"/>
        <v>-47</v>
      </c>
      <c r="D27" s="89">
        <f t="shared" si="2"/>
        <v>-30</v>
      </c>
      <c r="F27" s="89">
        <v>-12</v>
      </c>
      <c r="G27" s="89">
        <v>-9</v>
      </c>
      <c r="H27" s="90">
        <f t="shared" si="3"/>
        <v>-3</v>
      </c>
      <c r="J27" s="89">
        <v>-2</v>
      </c>
      <c r="K27" s="89">
        <v>2</v>
      </c>
      <c r="L27" s="90">
        <f t="shared" si="4"/>
        <v>-4</v>
      </c>
      <c r="N27" s="89">
        <v>-17</v>
      </c>
      <c r="O27" s="89">
        <v>-11</v>
      </c>
      <c r="P27" s="90">
        <f t="shared" si="5"/>
        <v>-6</v>
      </c>
      <c r="R27" s="89">
        <v>-43</v>
      </c>
      <c r="S27" s="89">
        <v>-28</v>
      </c>
      <c r="T27" s="90">
        <f t="shared" si="6"/>
        <v>-15</v>
      </c>
      <c r="V27" s="89">
        <v>-3</v>
      </c>
      <c r="W27" s="89">
        <v>-1</v>
      </c>
      <c r="X27" s="90">
        <f t="shared" si="7"/>
        <v>-2</v>
      </c>
    </row>
    <row r="28" spans="1:24" x14ac:dyDescent="0.2">
      <c r="A28" s="19" t="s">
        <v>54</v>
      </c>
      <c r="B28" s="89">
        <f t="shared" si="0"/>
        <v>1</v>
      </c>
      <c r="C28" s="89">
        <f t="shared" si="1"/>
        <v>15</v>
      </c>
      <c r="D28" s="89">
        <f t="shared" si="2"/>
        <v>-14</v>
      </c>
      <c r="F28" s="89">
        <v>14</v>
      </c>
      <c r="G28" s="89">
        <v>8</v>
      </c>
      <c r="H28" s="90">
        <f t="shared" si="3"/>
        <v>6</v>
      </c>
      <c r="J28" s="89">
        <v>-1</v>
      </c>
      <c r="K28" s="89">
        <v>3</v>
      </c>
      <c r="L28" s="90">
        <f t="shared" si="4"/>
        <v>-4</v>
      </c>
      <c r="N28" s="89">
        <v>1</v>
      </c>
      <c r="O28" s="89">
        <v>3</v>
      </c>
      <c r="P28" s="90">
        <f t="shared" si="5"/>
        <v>-2</v>
      </c>
      <c r="R28" s="89">
        <v>27</v>
      </c>
      <c r="S28" s="89">
        <v>21</v>
      </c>
      <c r="T28" s="90">
        <f t="shared" si="6"/>
        <v>6</v>
      </c>
      <c r="V28" s="89">
        <v>-40</v>
      </c>
      <c r="W28" s="89">
        <v>-20</v>
      </c>
      <c r="X28" s="90">
        <f t="shared" si="7"/>
        <v>-20</v>
      </c>
    </row>
    <row r="29" spans="1:24" x14ac:dyDescent="0.2">
      <c r="A29" s="19" t="s">
        <v>43</v>
      </c>
      <c r="B29" s="89">
        <f t="shared" si="0"/>
        <v>44</v>
      </c>
      <c r="C29" s="89">
        <f t="shared" si="1"/>
        <v>36</v>
      </c>
      <c r="D29" s="89">
        <f t="shared" si="2"/>
        <v>8</v>
      </c>
      <c r="F29" s="89">
        <v>11</v>
      </c>
      <c r="G29" s="89">
        <v>8</v>
      </c>
      <c r="H29" s="90">
        <f t="shared" si="3"/>
        <v>3</v>
      </c>
      <c r="J29" s="89">
        <v>10</v>
      </c>
      <c r="K29" s="89">
        <v>8</v>
      </c>
      <c r="L29" s="90">
        <f t="shared" si="4"/>
        <v>2</v>
      </c>
      <c r="N29" s="89">
        <v>12</v>
      </c>
      <c r="O29" s="89">
        <v>9</v>
      </c>
      <c r="P29" s="90">
        <f t="shared" si="5"/>
        <v>3</v>
      </c>
      <c r="R29" s="89">
        <v>2</v>
      </c>
      <c r="S29" s="89">
        <v>-1</v>
      </c>
      <c r="T29" s="90">
        <f t="shared" si="6"/>
        <v>3</v>
      </c>
      <c r="V29" s="89">
        <v>9</v>
      </c>
      <c r="W29" s="89">
        <v>12</v>
      </c>
      <c r="X29" s="90">
        <f t="shared" si="7"/>
        <v>-3</v>
      </c>
    </row>
    <row r="30" spans="1:24" x14ac:dyDescent="0.2">
      <c r="A30" s="19" t="s">
        <v>45</v>
      </c>
      <c r="B30" s="89">
        <f t="shared" si="0"/>
        <v>-255</v>
      </c>
      <c r="C30" s="89">
        <f t="shared" si="1"/>
        <v>-137</v>
      </c>
      <c r="D30" s="89">
        <f t="shared" si="2"/>
        <v>-118</v>
      </c>
      <c r="F30" s="89">
        <v>-19</v>
      </c>
      <c r="G30" s="89">
        <v>-2</v>
      </c>
      <c r="H30" s="90">
        <f t="shared" si="3"/>
        <v>-17</v>
      </c>
      <c r="J30" s="89">
        <v>-19</v>
      </c>
      <c r="K30" s="89">
        <v>-4</v>
      </c>
      <c r="L30" s="90">
        <f t="shared" si="4"/>
        <v>-15</v>
      </c>
      <c r="N30" s="89">
        <v>-62</v>
      </c>
      <c r="O30" s="89">
        <v>-28</v>
      </c>
      <c r="P30" s="90">
        <f t="shared" si="5"/>
        <v>-34</v>
      </c>
      <c r="R30" s="89">
        <v>-90</v>
      </c>
      <c r="S30" s="89">
        <v>-55</v>
      </c>
      <c r="T30" s="90">
        <f t="shared" si="6"/>
        <v>-35</v>
      </c>
      <c r="V30" s="89">
        <v>-65</v>
      </c>
      <c r="W30" s="89">
        <v>-48</v>
      </c>
      <c r="X30" s="90">
        <f t="shared" si="7"/>
        <v>-17</v>
      </c>
    </row>
    <row r="31" spans="1:24" x14ac:dyDescent="0.2">
      <c r="A31" s="19" t="s">
        <v>46</v>
      </c>
      <c r="B31" s="89">
        <f t="shared" si="0"/>
        <v>-51</v>
      </c>
      <c r="C31" s="89">
        <f t="shared" si="1"/>
        <v>5</v>
      </c>
      <c r="D31" s="89">
        <f t="shared" si="2"/>
        <v>-56</v>
      </c>
      <c r="F31" s="89">
        <v>-36</v>
      </c>
      <c r="G31" s="89">
        <v>-18</v>
      </c>
      <c r="H31" s="90">
        <f t="shared" si="3"/>
        <v>-18</v>
      </c>
      <c r="J31" s="89">
        <v>-6</v>
      </c>
      <c r="K31" s="89">
        <v>2</v>
      </c>
      <c r="L31" s="90">
        <f t="shared" si="4"/>
        <v>-8</v>
      </c>
      <c r="N31" s="89">
        <v>8</v>
      </c>
      <c r="O31" s="89">
        <v>16</v>
      </c>
      <c r="P31" s="90">
        <f t="shared" si="5"/>
        <v>-8</v>
      </c>
      <c r="R31" s="89">
        <v>-9</v>
      </c>
      <c r="S31" s="89">
        <v>4</v>
      </c>
      <c r="T31" s="90">
        <f t="shared" si="6"/>
        <v>-13</v>
      </c>
      <c r="V31" s="89">
        <v>-8</v>
      </c>
      <c r="W31" s="89">
        <v>1</v>
      </c>
      <c r="X31" s="90">
        <f t="shared" si="7"/>
        <v>-9</v>
      </c>
    </row>
    <row r="32" spans="1:24" ht="13.5" thickBot="1" x14ac:dyDescent="0.25">
      <c r="A32" s="19" t="s">
        <v>47</v>
      </c>
      <c r="B32" s="89">
        <f t="shared" si="0"/>
        <v>25</v>
      </c>
      <c r="C32" s="89">
        <f t="shared" si="1"/>
        <v>17</v>
      </c>
      <c r="D32" s="89">
        <f t="shared" si="2"/>
        <v>8</v>
      </c>
      <c r="F32" s="89">
        <v>2</v>
      </c>
      <c r="G32" s="89">
        <v>2</v>
      </c>
      <c r="H32" s="90">
        <f t="shared" si="3"/>
        <v>0</v>
      </c>
      <c r="J32" s="89">
        <v>1</v>
      </c>
      <c r="K32" s="89">
        <v>0</v>
      </c>
      <c r="L32" s="90">
        <f t="shared" si="4"/>
        <v>1</v>
      </c>
      <c r="N32" s="89">
        <v>9</v>
      </c>
      <c r="O32" s="89">
        <v>7</v>
      </c>
      <c r="P32" s="90">
        <f t="shared" si="5"/>
        <v>2</v>
      </c>
      <c r="R32" s="89">
        <v>7</v>
      </c>
      <c r="S32" s="89">
        <v>4</v>
      </c>
      <c r="T32" s="90">
        <f t="shared" si="6"/>
        <v>3</v>
      </c>
      <c r="V32" s="89">
        <v>6</v>
      </c>
      <c r="W32" s="89">
        <v>4</v>
      </c>
      <c r="X32" s="90">
        <f t="shared" si="7"/>
        <v>2</v>
      </c>
    </row>
    <row r="33" spans="1:24" ht="15" customHeight="1" x14ac:dyDescent="0.2">
      <c r="A33" s="132" t="s">
        <v>242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X32">
    <cfRule type="cellIs" dxfId="29" priority="1" operator="equal">
      <formula>0</formula>
    </cfRule>
  </conditionalFormatting>
  <hyperlinks>
    <hyperlink ref="Y2" location="Contenido!A1" display="Contenido" xr:uid="{00000000-0004-0000-2E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4" tint="0.59999389629810485"/>
    <pageSetUpPr fitToPage="1"/>
  </sheetPr>
  <dimension ref="A1:Y64"/>
  <sheetViews>
    <sheetView showGridLines="0" zoomScaleNormal="100" zoomScaleSheetLayoutView="100" workbookViewId="0">
      <selection activeCell="Y2" sqref="Y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1.125" style="89" customWidth="1"/>
    <col min="18" max="20" width="5.625" style="89" customWidth="1"/>
    <col min="21" max="21" width="1.125" style="89" customWidth="1"/>
    <col min="22" max="24" width="5.625" style="89" customWidth="1"/>
    <col min="25" max="25" width="9.5" style="1" customWidth="1"/>
    <col min="26" max="16384" width="11" style="43"/>
  </cols>
  <sheetData>
    <row r="1" spans="1:25" ht="15" customHeight="1" x14ac:dyDescent="0.25">
      <c r="A1" s="180" t="s">
        <v>215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5" ht="15" customHeight="1" x14ac:dyDescent="0.25">
      <c r="A2" s="181" t="s">
        <v>217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02" t="s">
        <v>124</v>
      </c>
    </row>
    <row r="3" spans="1:25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5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5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35"/>
    </row>
    <row r="6" spans="1:25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118</v>
      </c>
      <c r="G6" s="173"/>
      <c r="H6" s="173"/>
      <c r="I6" s="124"/>
      <c r="J6" s="173" t="s">
        <v>119</v>
      </c>
      <c r="K6" s="173"/>
      <c r="L6" s="173"/>
      <c r="M6" s="124"/>
      <c r="N6" s="173" t="s">
        <v>120</v>
      </c>
      <c r="O6" s="173"/>
      <c r="P6" s="173"/>
      <c r="Q6" s="124"/>
      <c r="R6" s="173" t="s">
        <v>121</v>
      </c>
      <c r="S6" s="173"/>
      <c r="T6" s="173"/>
      <c r="U6" s="124"/>
      <c r="V6" s="173" t="s">
        <v>122</v>
      </c>
      <c r="W6" s="173"/>
      <c r="X6" s="173"/>
      <c r="Y6" s="35"/>
    </row>
    <row r="7" spans="1:25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5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126"/>
      <c r="R7" s="125" t="s">
        <v>0</v>
      </c>
      <c r="S7" s="125" t="s">
        <v>9</v>
      </c>
      <c r="T7" s="125" t="s">
        <v>10</v>
      </c>
      <c r="U7" s="126"/>
      <c r="V7" s="125" t="s">
        <v>0</v>
      </c>
      <c r="W7" s="125" t="s">
        <v>9</v>
      </c>
      <c r="X7" s="125" t="s">
        <v>10</v>
      </c>
      <c r="Y7" s="76"/>
    </row>
    <row r="8" spans="1:25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1"/>
    </row>
    <row r="9" spans="1:25" s="94" customFormat="1" x14ac:dyDescent="0.2">
      <c r="A9" s="20" t="s">
        <v>0</v>
      </c>
      <c r="B9" s="116">
        <f>IFERROR('36'!B9/'37'!B40*100,"")</f>
        <v>1.4536463427888273</v>
      </c>
      <c r="C9" s="116">
        <f>IFERROR('36'!C9/'37'!C40*100,"")</f>
        <v>2.9595389602593349</v>
      </c>
      <c r="D9" s="116">
        <f>IFERROR('36'!D9/'37'!D40*100,"")</f>
        <v>0.20847810979847115</v>
      </c>
      <c r="E9" s="96"/>
      <c r="F9" s="116">
        <f>IFERROR('36'!F9/'37'!F40*100,"")</f>
        <v>4.1950596252129468</v>
      </c>
      <c r="G9" s="116">
        <f>IFERROR('36'!G9/'37'!G40*100,"")</f>
        <v>5.9210526315789469</v>
      </c>
      <c r="H9" s="116">
        <f>IFERROR('36'!H9/'37'!H40*100,"")</f>
        <v>2.7647975077881619</v>
      </c>
      <c r="I9" s="96"/>
      <c r="J9" s="116">
        <f>IFERROR('36'!J9/'37'!J40*100,"")</f>
        <v>2.8865979381443299</v>
      </c>
      <c r="K9" s="116">
        <f>IFERROR('36'!K9/'37'!K40*100,"")</f>
        <v>4.9460766084046117</v>
      </c>
      <c r="L9" s="116">
        <f>IFERROR('36'!L9/'37'!L40*100,"")</f>
        <v>1.1178537208559567</v>
      </c>
      <c r="M9" s="96"/>
      <c r="N9" s="116">
        <f>IFERROR('36'!N9/'37'!N40*100,"")</f>
        <v>-0.22445009726170881</v>
      </c>
      <c r="O9" s="116">
        <f>IFERROR('36'!O9/'37'!O40*100,"")</f>
        <v>1.3782051282051282</v>
      </c>
      <c r="P9" s="116">
        <f>IFERROR('36'!P9/'37'!P40*100,"")</f>
        <v>-1.6278417064271682</v>
      </c>
      <c r="Q9" s="96"/>
      <c r="R9" s="116">
        <f>IFERROR('36'!R9/'37'!R40*100,"")</f>
        <v>2.5261064147190453</v>
      </c>
      <c r="S9" s="116">
        <f>IFERROR('36'!S9/'37'!S40*100,"")</f>
        <v>3.5273368606701938</v>
      </c>
      <c r="T9" s="116">
        <f>IFERROR('36'!T9/'37'!T40*100,"")</f>
        <v>1.703207102736003</v>
      </c>
      <c r="U9" s="96"/>
      <c r="V9" s="116">
        <f>IFERROR('36'!V9/'37'!V40*100,"")</f>
        <v>-0.72251308900523559</v>
      </c>
      <c r="W9" s="116">
        <f>IFERROR('36'!W9/'37'!W40*100,"")</f>
        <v>0.74074074074074081</v>
      </c>
      <c r="X9" s="116">
        <f>IFERROR('36'!X9/'37'!X40*100,"")</f>
        <v>-1.8639328984156569</v>
      </c>
      <c r="Y9" s="44"/>
    </row>
    <row r="10" spans="1:25" x14ac:dyDescent="0.2">
      <c r="A10" s="21"/>
      <c r="E10" s="90"/>
      <c r="I10" s="90"/>
      <c r="M10" s="90"/>
      <c r="Q10" s="90"/>
      <c r="U10" s="90"/>
    </row>
    <row r="11" spans="1:25" x14ac:dyDescent="0.2">
      <c r="A11" s="19" t="s">
        <v>27</v>
      </c>
      <c r="B11" s="117">
        <f>IFERROR('36'!B11/'37'!B42*100,"")</f>
        <v>0.33557046979865773</v>
      </c>
      <c r="C11" s="117">
        <f>IFERROR('36'!C11/'37'!C42*100,"")</f>
        <v>-0.42372881355932202</v>
      </c>
      <c r="D11" s="117">
        <f>IFERROR('36'!D11/'37'!D42*100,"")</f>
        <v>0.83333333333333337</v>
      </c>
      <c r="E11" s="90"/>
      <c r="F11" s="117">
        <f>IFERROR('36'!F11/'37'!F42*100,"")</f>
        <v>5</v>
      </c>
      <c r="G11" s="117">
        <f>IFERROR('36'!G11/'37'!G42*100,"")</f>
        <v>0</v>
      </c>
      <c r="H11" s="117">
        <f>IFERROR('36'!H11/'37'!H42*100,"")</f>
        <v>7.8947368421052628</v>
      </c>
      <c r="I11" s="90"/>
      <c r="J11" s="117">
        <f>IFERROR('36'!J11/'37'!J42*100,"")</f>
        <v>-6.5420560747663545</v>
      </c>
      <c r="K11" s="117">
        <f>IFERROR('36'!K11/'37'!K42*100,"")</f>
        <v>0</v>
      </c>
      <c r="L11" s="117">
        <f>IFERROR('36'!L11/'37'!L42*100,"")</f>
        <v>-11.666666666666666</v>
      </c>
      <c r="M11" s="90"/>
      <c r="N11" s="117">
        <f>IFERROR('36'!N11/'37'!N42*100,"")</f>
        <v>-0.88495575221238942</v>
      </c>
      <c r="O11" s="117">
        <f>IFERROR('36'!O11/'37'!O42*100,"")</f>
        <v>-4.2553191489361701</v>
      </c>
      <c r="P11" s="117">
        <f>IFERROR('36'!P11/'37'!P42*100,"")</f>
        <v>1.5151515151515151</v>
      </c>
      <c r="Q11" s="90"/>
      <c r="R11" s="117">
        <f>IFERROR('36'!R11/'37'!R42*100,"")</f>
        <v>1.3605442176870748</v>
      </c>
      <c r="S11" s="117">
        <f>IFERROR('36'!S11/'37'!S42*100,"")</f>
        <v>0</v>
      </c>
      <c r="T11" s="117">
        <f>IFERROR('36'!T11/'37'!T42*100,"")</f>
        <v>2.2471910112359552</v>
      </c>
      <c r="U11" s="90"/>
      <c r="V11" s="117">
        <f>IFERROR('36'!V11/'37'!V42*100,"")</f>
        <v>1.834862385321101</v>
      </c>
      <c r="W11" s="117">
        <f>IFERROR('36'!W11/'37'!W42*100,"")</f>
        <v>2.5</v>
      </c>
      <c r="X11" s="117">
        <f>IFERROR('36'!X11/'37'!X42*100,"")</f>
        <v>1.4492753623188406</v>
      </c>
    </row>
    <row r="12" spans="1:25" x14ac:dyDescent="0.2">
      <c r="A12" s="19" t="s">
        <v>33</v>
      </c>
      <c r="B12" s="117">
        <f>IFERROR('36'!B12/'37'!B43*100,"")</f>
        <v>-0.16806722689075632</v>
      </c>
      <c r="C12" s="117">
        <f>IFERROR('36'!C12/'37'!C43*100,"")</f>
        <v>0.39525691699604742</v>
      </c>
      <c r="D12" s="117">
        <f>IFERROR('36'!D12/'37'!D43*100,"")</f>
        <v>-0.58479532163742687</v>
      </c>
      <c r="E12" s="90"/>
      <c r="F12" s="117">
        <f>IFERROR('36'!F12/'37'!F43*100,"")</f>
        <v>6.5727699530516439</v>
      </c>
      <c r="G12" s="117">
        <f>IFERROR('36'!G12/'37'!G43*100,"")</f>
        <v>3.1914893617021276</v>
      </c>
      <c r="H12" s="117">
        <f>IFERROR('36'!H12/'37'!H43*100,"")</f>
        <v>9.2436974789915975</v>
      </c>
      <c r="I12" s="90"/>
      <c r="J12" s="117">
        <f>IFERROR('36'!J12/'37'!J43*100,"")</f>
        <v>2.4154589371980677</v>
      </c>
      <c r="K12" s="117">
        <f>IFERROR('36'!K12/'37'!K43*100,"")</f>
        <v>9.5238095238095237</v>
      </c>
      <c r="L12" s="117">
        <f>IFERROR('36'!L12/'37'!L43*100,"")</f>
        <v>-2.4390243902439024</v>
      </c>
      <c r="M12" s="90"/>
      <c r="N12" s="117">
        <f>IFERROR('36'!N12/'37'!N43*100,"")</f>
        <v>-2.8846153846153846</v>
      </c>
      <c r="O12" s="117">
        <f>IFERROR('36'!O12/'37'!O43*100,"")</f>
        <v>-7.8651685393258424</v>
      </c>
      <c r="P12" s="117">
        <f>IFERROR('36'!P12/'37'!P43*100,"")</f>
        <v>0.84033613445378152</v>
      </c>
      <c r="Q12" s="90"/>
      <c r="R12" s="117">
        <f>IFERROR('36'!R12/'37'!R43*100,"")</f>
        <v>-3.3639143730886847</v>
      </c>
      <c r="S12" s="117">
        <f>IFERROR('36'!S12/'37'!S43*100,"")</f>
        <v>-2.1428571428571428</v>
      </c>
      <c r="T12" s="117">
        <f>IFERROR('36'!T12/'37'!T43*100,"")</f>
        <v>-4.2780748663101598</v>
      </c>
      <c r="U12" s="90"/>
      <c r="V12" s="117">
        <f>IFERROR('36'!V12/'37'!V43*100,"")</f>
        <v>-1.7021276595744681</v>
      </c>
      <c r="W12" s="117">
        <f>IFERROR('36'!W12/'37'!W43*100,"")</f>
        <v>1.0101010101010102</v>
      </c>
      <c r="X12" s="117">
        <f>IFERROR('36'!X12/'37'!X43*100,"")</f>
        <v>-3.6764705882352944</v>
      </c>
    </row>
    <row r="13" spans="1:25" x14ac:dyDescent="0.2">
      <c r="A13" s="19" t="s">
        <v>34</v>
      </c>
      <c r="B13" s="117">
        <f>IFERROR('36'!B13/'37'!B44*100,"")</f>
        <v>12.560856864654331</v>
      </c>
      <c r="C13" s="117">
        <f>IFERROR('36'!C13/'37'!C44*100,"")</f>
        <v>17.571059431524546</v>
      </c>
      <c r="D13" s="117">
        <f>IFERROR('36'!D13/'37'!D44*100,"")</f>
        <v>9.53125</v>
      </c>
      <c r="E13" s="90"/>
      <c r="F13" s="117">
        <f>IFERROR('36'!F13/'37'!F44*100,"")</f>
        <v>29.197080291970799</v>
      </c>
      <c r="G13" s="117">
        <f>IFERROR('36'!G13/'37'!G44*100,"")</f>
        <v>37.735849056603776</v>
      </c>
      <c r="H13" s="117">
        <f>IFERROR('36'!H13/'37'!H44*100,"")</f>
        <v>23.809523809523807</v>
      </c>
      <c r="I13" s="90"/>
      <c r="J13" s="117">
        <f>IFERROR('36'!J13/'37'!J44*100,"")</f>
        <v>18.285714285714285</v>
      </c>
      <c r="K13" s="117">
        <f>IFERROR('36'!K13/'37'!K44*100,"")</f>
        <v>30.76923076923077</v>
      </c>
      <c r="L13" s="117">
        <f>IFERROR('36'!L13/'37'!L44*100,"")</f>
        <v>10.909090909090908</v>
      </c>
      <c r="M13" s="90"/>
      <c r="N13" s="117">
        <f>IFERROR('36'!N13/'37'!N44*100,"")</f>
        <v>9.3896713615023462</v>
      </c>
      <c r="O13" s="117">
        <f>IFERROR('36'!O13/'37'!O44*100,"")</f>
        <v>13.414634146341465</v>
      </c>
      <c r="P13" s="117">
        <f>IFERROR('36'!P13/'37'!P44*100,"")</f>
        <v>6.8702290076335881</v>
      </c>
      <c r="Q13" s="90"/>
      <c r="R13" s="117">
        <f>IFERROR('36'!R13/'37'!R44*100,"")</f>
        <v>14.741035856573706</v>
      </c>
      <c r="S13" s="117">
        <f>IFERROR('36'!S13/'37'!S44*100,"")</f>
        <v>18.888888888888889</v>
      </c>
      <c r="T13" s="117">
        <f>IFERROR('36'!T13/'37'!T44*100,"")</f>
        <v>12.422360248447205</v>
      </c>
      <c r="U13" s="90"/>
      <c r="V13" s="117">
        <f>IFERROR('36'!V13/'37'!V44*100,"")</f>
        <v>0</v>
      </c>
      <c r="W13" s="117">
        <f>IFERROR('36'!W13/'37'!W44*100,"")</f>
        <v>0</v>
      </c>
      <c r="X13" s="117">
        <f>IFERROR('36'!X13/'37'!X44*100,"")</f>
        <v>0</v>
      </c>
    </row>
    <row r="14" spans="1:25" x14ac:dyDescent="0.2">
      <c r="A14" s="19" t="s">
        <v>35</v>
      </c>
      <c r="B14" s="117">
        <f>IFERROR('36'!B14/'37'!B45*100,"")</f>
        <v>10.5</v>
      </c>
      <c r="C14" s="117">
        <f>IFERROR('36'!C14/'37'!C45*100,"")</f>
        <v>16.180371352785148</v>
      </c>
      <c r="D14" s="117">
        <f>IFERROR('36'!D14/'37'!D45*100,"")</f>
        <v>5.4373522458628845</v>
      </c>
      <c r="E14" s="91"/>
      <c r="F14" s="117">
        <f>IFERROR('36'!F14/'37'!F45*100,"")</f>
        <v>18.181818181818183</v>
      </c>
      <c r="G14" s="117">
        <f>IFERROR('36'!G14/'37'!G45*100,"")</f>
        <v>18.367346938775512</v>
      </c>
      <c r="H14" s="117">
        <f>IFERROR('36'!H14/'37'!H45*100,"")</f>
        <v>18</v>
      </c>
      <c r="I14" s="91"/>
      <c r="J14" s="117">
        <f>IFERROR('36'!J14/'37'!J45*100,"")</f>
        <v>0.8</v>
      </c>
      <c r="K14" s="117">
        <f>IFERROR('36'!K14/'37'!K45*100,"")</f>
        <v>-1.8518518518518516</v>
      </c>
      <c r="L14" s="117">
        <f>IFERROR('36'!L14/'37'!L45*100,"")</f>
        <v>2.8169014084507045</v>
      </c>
      <c r="M14" s="90"/>
      <c r="N14" s="117">
        <f>IFERROR('36'!N14/'37'!N45*100,"")</f>
        <v>7.0588235294117645</v>
      </c>
      <c r="O14" s="117">
        <f>IFERROR('36'!O14/'37'!O45*100,"")</f>
        <v>11.627906976744185</v>
      </c>
      <c r="P14" s="117">
        <f>IFERROR('36'!P14/'37'!P45*100,"")</f>
        <v>2.3809523809523809</v>
      </c>
      <c r="Q14" s="90"/>
      <c r="R14" s="117">
        <f>IFERROR('36'!R14/'37'!R45*100,"")</f>
        <v>21.276595744680851</v>
      </c>
      <c r="S14" s="117">
        <f>IFERROR('36'!S14/'37'!S45*100,"")</f>
        <v>34.234234234234236</v>
      </c>
      <c r="T14" s="117">
        <f>IFERROR('36'!T14/'37'!T45*100,"")</f>
        <v>9.67741935483871</v>
      </c>
      <c r="U14" s="90"/>
      <c r="V14" s="117">
        <f>IFERROR('36'!V14/'37'!V45*100,"")</f>
        <v>1.7543859649122806</v>
      </c>
      <c r="W14" s="117">
        <f>IFERROR('36'!W14/'37'!W45*100,"")</f>
        <v>6.4935064935064926</v>
      </c>
      <c r="X14" s="117">
        <f>IFERROR('36'!X14/'37'!X45*100,"")</f>
        <v>-2.1276595744680851</v>
      </c>
    </row>
    <row r="15" spans="1:25" x14ac:dyDescent="0.2">
      <c r="A15" s="19" t="s">
        <v>36</v>
      </c>
      <c r="B15" s="117">
        <f>IFERROR('36'!B15/'37'!B46*100,"")</f>
        <v>2.4382901866345574</v>
      </c>
      <c r="C15" s="117">
        <f>IFERROR('36'!C15/'37'!C46*100,"")</f>
        <v>3.7174721189591078</v>
      </c>
      <c r="D15" s="117">
        <f>IFERROR('36'!D15/'37'!D46*100,"")</f>
        <v>1.2295081967213115</v>
      </c>
      <c r="E15" s="91"/>
      <c r="F15" s="117">
        <f>IFERROR('36'!F15/'37'!F46*100,"")</f>
        <v>9.4629156010230187</v>
      </c>
      <c r="G15" s="117">
        <f>IFERROR('36'!G15/'37'!G46*100,"")</f>
        <v>15.625</v>
      </c>
      <c r="H15" s="117">
        <f>IFERROR('36'!H15/'37'!H46*100,"")</f>
        <v>3.5175879396984926</v>
      </c>
      <c r="I15" s="91"/>
      <c r="J15" s="117">
        <f>IFERROR('36'!J15/'37'!J46*100,"")</f>
        <v>2.7944111776447107</v>
      </c>
      <c r="K15" s="117">
        <f>IFERROR('36'!K15/'37'!K46*100,"")</f>
        <v>3.0303030303030303</v>
      </c>
      <c r="L15" s="117">
        <f>IFERROR('36'!L15/'37'!L46*100,"")</f>
        <v>2.5316455696202533</v>
      </c>
      <c r="M15" s="91"/>
      <c r="N15" s="117">
        <f>IFERROR('36'!N15/'37'!N46*100,"")</f>
        <v>-0.35149384885764495</v>
      </c>
      <c r="O15" s="117">
        <f>IFERROR('36'!O15/'37'!O46*100,"")</f>
        <v>3.1358885017421603</v>
      </c>
      <c r="P15" s="117">
        <f>IFERROR('36'!P15/'37'!P46*100,"")</f>
        <v>-3.9007092198581561</v>
      </c>
      <c r="Q15" s="91"/>
      <c r="R15" s="117">
        <f>IFERROR('36'!R15/'37'!R46*100,"")</f>
        <v>1.8538713195201746</v>
      </c>
      <c r="S15" s="117">
        <f>IFERROR('36'!S15/'37'!S46*100,"")</f>
        <v>0</v>
      </c>
      <c r="T15" s="117">
        <f>IFERROR('36'!T15/'37'!T46*100,"")</f>
        <v>3.3864541832669319</v>
      </c>
      <c r="U15" s="91"/>
      <c r="V15" s="117">
        <f>IFERROR('36'!V15/'37'!V46*100,"")</f>
        <v>1.5889830508474576</v>
      </c>
      <c r="W15" s="117">
        <f>IFERROR('36'!W15/'37'!W46*100,"")</f>
        <v>2.8508771929824559</v>
      </c>
      <c r="X15" s="117">
        <f>IFERROR('36'!X15/'37'!X46*100,"")</f>
        <v>0.4098360655737705</v>
      </c>
    </row>
    <row r="16" spans="1:25" s="1" customFormat="1" x14ac:dyDescent="0.2">
      <c r="A16" s="19" t="s">
        <v>28</v>
      </c>
      <c r="B16" s="117">
        <f>IFERROR('36'!B16/'37'!B47*100,"")</f>
        <v>-2.8995756718528995</v>
      </c>
      <c r="C16" s="117">
        <f>IFERROR('36'!C16/'37'!C47*100,"")</f>
        <v>-2.3770491803278686</v>
      </c>
      <c r="D16" s="117">
        <f>IFERROR('36'!D16/'37'!D47*100,"")</f>
        <v>-3.2960199004975128</v>
      </c>
      <c r="E16" s="91"/>
      <c r="F16" s="117">
        <f>IFERROR('36'!F16/'37'!F47*100,"")</f>
        <v>-1.875</v>
      </c>
      <c r="G16" s="117">
        <f>IFERROR('36'!G16/'37'!G47*100,"")</f>
        <v>-0.98039215686274506</v>
      </c>
      <c r="H16" s="117">
        <f>IFERROR('36'!H16/'37'!H47*100,"")</f>
        <v>-2.5362318840579712</v>
      </c>
      <c r="I16" s="91"/>
      <c r="J16" s="117">
        <f>IFERROR('36'!J16/'37'!J47*100,"")</f>
        <v>-1.8214936247723135</v>
      </c>
      <c r="K16" s="117">
        <f>IFERROR('36'!K16/'37'!K47*100,"")</f>
        <v>-0.77220077220077221</v>
      </c>
      <c r="L16" s="117">
        <f>IFERROR('36'!L16/'37'!L47*100,"")</f>
        <v>-2.7586206896551726</v>
      </c>
      <c r="M16" s="91"/>
      <c r="N16" s="117">
        <f>IFERROR('36'!N16/'37'!N47*100,"")</f>
        <v>-3.8112522686025407</v>
      </c>
      <c r="O16" s="117">
        <f>IFERROR('36'!O16/'37'!O47*100,"")</f>
        <v>-4.2553191489361701</v>
      </c>
      <c r="P16" s="117">
        <f>IFERROR('36'!P16/'37'!P47*100,"")</f>
        <v>-3.481012658227848</v>
      </c>
      <c r="Q16" s="91"/>
      <c r="R16" s="117">
        <f>IFERROR('36'!R16/'37'!R47*100,"")</f>
        <v>-1.9662921348314606</v>
      </c>
      <c r="S16" s="117">
        <f>IFERROR('36'!S16/'37'!S47*100,"")</f>
        <v>-2.0202020202020203</v>
      </c>
      <c r="T16" s="117">
        <f>IFERROR('36'!T16/'37'!T47*100,"")</f>
        <v>-1.9277108433734942</v>
      </c>
      <c r="U16" s="91"/>
      <c r="V16" s="117">
        <f>IFERROR('36'!V16/'37'!V47*100,"")</f>
        <v>-5.2238805970149249</v>
      </c>
      <c r="W16" s="117">
        <f>IFERROR('36'!W16/'37'!W47*100,"")</f>
        <v>-4</v>
      </c>
      <c r="X16" s="117">
        <f>IFERROR('36'!X16/'37'!X47*100,"")</f>
        <v>-6.109324758842444</v>
      </c>
    </row>
    <row r="17" spans="1:24" s="1" customFormat="1" x14ac:dyDescent="0.2">
      <c r="A17" s="19" t="s">
        <v>37</v>
      </c>
      <c r="B17" s="117">
        <f>IFERROR('36'!B17/'37'!B48*100,"")</f>
        <v>5.0497322111706193</v>
      </c>
      <c r="C17" s="117">
        <f>IFERROR('36'!C17/'37'!C48*100,"")</f>
        <v>12.704598597038192</v>
      </c>
      <c r="D17" s="117">
        <f>IFERROR('36'!D17/'37'!D48*100,"")</f>
        <v>-2.329075882794891</v>
      </c>
      <c r="E17" s="90"/>
      <c r="F17" s="117">
        <f>IFERROR('36'!F17/'37'!F48*100,"")</f>
        <v>14.383561643835616</v>
      </c>
      <c r="G17" s="117">
        <f>IFERROR('36'!G17/'37'!G48*100,"")</f>
        <v>20.714285714285715</v>
      </c>
      <c r="H17" s="117">
        <f>IFERROR('36'!H17/'37'!H48*100,"")</f>
        <v>8.5526315789473681</v>
      </c>
      <c r="I17" s="90"/>
      <c r="J17" s="117">
        <f>IFERROR('36'!J17/'37'!J48*100,"")</f>
        <v>9.4292803970223318</v>
      </c>
      <c r="K17" s="117">
        <f>IFERROR('36'!K17/'37'!K48*100,"")</f>
        <v>15.343915343915343</v>
      </c>
      <c r="L17" s="117">
        <f>IFERROR('36'!L17/'37'!L48*100,"")</f>
        <v>4.2056074766355138</v>
      </c>
      <c r="M17" s="90"/>
      <c r="N17" s="117">
        <f>IFERROR('36'!N17/'37'!N48*100,"")</f>
        <v>-5.1689860834990062</v>
      </c>
      <c r="O17" s="117">
        <f>IFERROR('36'!O17/'37'!O48*100,"")</f>
        <v>-1.171875</v>
      </c>
      <c r="P17" s="117">
        <f>IFERROR('36'!P17/'37'!P48*100,"")</f>
        <v>-9.3117408906882595</v>
      </c>
      <c r="Q17" s="90"/>
      <c r="R17" s="117">
        <f>IFERROR('36'!R17/'37'!R48*100,"")</f>
        <v>8.085106382978724</v>
      </c>
      <c r="S17" s="117">
        <f>IFERROR('36'!S17/'37'!S48*100,"")</f>
        <v>14.492753623188406</v>
      </c>
      <c r="T17" s="117">
        <f>IFERROR('36'!T17/'37'!T48*100,"")</f>
        <v>1.9444444444444444</v>
      </c>
      <c r="U17" s="90"/>
      <c r="V17" s="117">
        <f>IFERROR('36'!V17/'37'!V48*100,"")</f>
        <v>2.9535864978902953</v>
      </c>
      <c r="W17" s="117">
        <f>IFERROR('36'!W17/'37'!W48*100,"")</f>
        <v>16.430594900849862</v>
      </c>
      <c r="X17" s="117">
        <f>IFERROR('36'!X17/'37'!X48*100,"")</f>
        <v>-10.335195530726256</v>
      </c>
    </row>
    <row r="18" spans="1:24" s="1" customFormat="1" x14ac:dyDescent="0.2">
      <c r="A18" s="18" t="s">
        <v>20</v>
      </c>
      <c r="B18" s="117">
        <f>IFERROR('36'!B18/'37'!B49*100,"")</f>
        <v>1.9652650822669104</v>
      </c>
      <c r="C18" s="117">
        <f>IFERROR('36'!C18/'37'!C49*100,"")</f>
        <v>3.2325338894681961</v>
      </c>
      <c r="D18" s="117">
        <f>IFERROR('36'!D18/'37'!D49*100,"")</f>
        <v>0.97640358014646056</v>
      </c>
      <c r="E18" s="89"/>
      <c r="F18" s="117">
        <f>IFERROR('36'!F18/'37'!F49*100,"")</f>
        <v>-0.43415340086830684</v>
      </c>
      <c r="G18" s="117">
        <f>IFERROR('36'!G18/'37'!G49*100,"")</f>
        <v>1.5015015015015014</v>
      </c>
      <c r="H18" s="117">
        <f>IFERROR('36'!H18/'37'!H49*100,"")</f>
        <v>-2.2346368715083798</v>
      </c>
      <c r="I18" s="89"/>
      <c r="J18" s="117">
        <f>IFERROR('36'!J18/'37'!J49*100,"")</f>
        <v>6.4197530864197532</v>
      </c>
      <c r="K18" s="117">
        <f>IFERROR('36'!K18/'37'!K49*100,"")</f>
        <v>7.9670329670329663</v>
      </c>
      <c r="L18" s="117">
        <f>IFERROR('36'!L18/'37'!L49*100,"")</f>
        <v>5.1569506726457401</v>
      </c>
      <c r="M18" s="89"/>
      <c r="N18" s="117">
        <f>IFERROR('36'!N18/'37'!N49*100,"")</f>
        <v>1.2331838565022422</v>
      </c>
      <c r="O18" s="117">
        <f>IFERROR('36'!O18/'37'!O49*100,"")</f>
        <v>1.8087855297157622</v>
      </c>
      <c r="P18" s="117">
        <f>IFERROR('36'!P18/'37'!P49*100,"")</f>
        <v>0.79207920792079212</v>
      </c>
      <c r="Q18" s="89"/>
      <c r="R18" s="117">
        <f>IFERROR('36'!R18/'37'!R49*100,"")</f>
        <v>4.0337711069418383</v>
      </c>
      <c r="S18" s="117">
        <f>IFERROR('36'!S18/'37'!S49*100,"")</f>
        <v>5.4824561403508767</v>
      </c>
      <c r="T18" s="117">
        <f>IFERROR('36'!T18/'37'!T49*100,"")</f>
        <v>2.9508196721311477</v>
      </c>
      <c r="U18" s="89"/>
      <c r="V18" s="117">
        <f>IFERROR('36'!V18/'37'!V49*100,"")</f>
        <v>-1.8538713195201746</v>
      </c>
      <c r="W18" s="117">
        <f>IFERROR('36'!W18/'37'!W49*100,"")</f>
        <v>-1.0582010582010581</v>
      </c>
      <c r="X18" s="117">
        <f>IFERROR('36'!X18/'37'!X49*100,"")</f>
        <v>-2.4118738404452689</v>
      </c>
    </row>
    <row r="19" spans="1:24" s="1" customFormat="1" x14ac:dyDescent="0.2">
      <c r="A19" s="19" t="s">
        <v>40</v>
      </c>
      <c r="B19" s="117">
        <f>IFERROR('36'!B19/'37'!B50*100,"")</f>
        <v>7.682619647355164</v>
      </c>
      <c r="C19" s="117">
        <f>IFERROR('36'!C19/'37'!C50*100,"")</f>
        <v>10.526315789473683</v>
      </c>
      <c r="D19" s="117">
        <f>IFERROR('36'!D19/'37'!D50*100,"")</f>
        <v>5.0724637681159424</v>
      </c>
      <c r="E19" s="89"/>
      <c r="F19" s="117">
        <f>IFERROR('36'!F19/'37'!F50*100,"")</f>
        <v>18.823529411764707</v>
      </c>
      <c r="G19" s="117">
        <f>IFERROR('36'!G19/'37'!G50*100,"")</f>
        <v>23.52941176470588</v>
      </c>
      <c r="H19" s="117">
        <f>IFERROR('36'!H19/'37'!H50*100,"")</f>
        <v>15.686274509803921</v>
      </c>
      <c r="I19" s="89"/>
      <c r="J19" s="117">
        <f>IFERROR('36'!J19/'37'!J50*100,"")</f>
        <v>8.4112149532710276</v>
      </c>
      <c r="K19" s="117">
        <f>IFERROR('36'!K19/'37'!K50*100,"")</f>
        <v>9.6153846153846168</v>
      </c>
      <c r="L19" s="117">
        <f>IFERROR('36'!L19/'37'!L50*100,"")</f>
        <v>7.2727272727272725</v>
      </c>
      <c r="M19" s="89"/>
      <c r="N19" s="117">
        <f>IFERROR('36'!N19/'37'!N50*100,"")</f>
        <v>-2.1276595744680851</v>
      </c>
      <c r="O19" s="117">
        <f>IFERROR('36'!O19/'37'!O50*100,"")</f>
        <v>2.666666666666667</v>
      </c>
      <c r="P19" s="117">
        <f>IFERROR('36'!P19/'37'!P50*100,"")</f>
        <v>-7.5757575757575761</v>
      </c>
      <c r="Q19" s="89"/>
      <c r="R19" s="117">
        <f>IFERROR('36'!R19/'37'!R50*100,"")</f>
        <v>13.574660633484163</v>
      </c>
      <c r="S19" s="117">
        <f>IFERROR('36'!S19/'37'!S50*100,"")</f>
        <v>18.421052631578945</v>
      </c>
      <c r="T19" s="117">
        <f>IFERROR('36'!T19/'37'!T50*100,"")</f>
        <v>8.4112149532710276</v>
      </c>
      <c r="U19" s="89"/>
      <c r="V19" s="117">
        <f>IFERROR('36'!V19/'37'!V50*100,"")</f>
        <v>3.75</v>
      </c>
      <c r="W19" s="117">
        <f>IFERROR('36'!W19/'37'!W50*100,"")</f>
        <v>3.8095238095238098</v>
      </c>
      <c r="X19" s="117">
        <f>IFERROR('36'!X19/'37'!X50*100,"")</f>
        <v>3.7037037037037033</v>
      </c>
    </row>
    <row r="20" spans="1:24" s="1" customFormat="1" x14ac:dyDescent="0.2">
      <c r="A20" s="19" t="s">
        <v>21</v>
      </c>
      <c r="B20" s="117">
        <f>IFERROR('36'!B20/'37'!B51*100,"")</f>
        <v>7.8561917443408795</v>
      </c>
      <c r="C20" s="117">
        <f>IFERROR('36'!C20/'37'!C51*100,"")</f>
        <v>7.9229122055674521</v>
      </c>
      <c r="D20" s="117">
        <f>IFERROR('36'!D20/'37'!D51*100,"")</f>
        <v>7.8089461713419253</v>
      </c>
      <c r="E20" s="89"/>
      <c r="F20" s="117">
        <f>IFERROR('36'!F20/'37'!F51*100,"")</f>
        <v>5.2264808362369335</v>
      </c>
      <c r="G20" s="117">
        <f>IFERROR('36'!G20/'37'!G51*100,"")</f>
        <v>4.4247787610619467</v>
      </c>
      <c r="H20" s="117">
        <f>IFERROR('36'!H20/'37'!H51*100,"")</f>
        <v>5.7471264367816088</v>
      </c>
      <c r="I20" s="89"/>
      <c r="J20" s="117">
        <f>IFERROR('36'!J20/'37'!J51*100,"")</f>
        <v>8.0275229357798175</v>
      </c>
      <c r="K20" s="117">
        <f>IFERROR('36'!K20/'37'!K51*100,"")</f>
        <v>6.9364161849710975</v>
      </c>
      <c r="L20" s="117">
        <f>IFERROR('36'!L20/'37'!L51*100,"")</f>
        <v>8.7452471482889731</v>
      </c>
      <c r="M20" s="89"/>
      <c r="N20" s="117">
        <f>IFERROR('36'!N20/'37'!N51*100,"")</f>
        <v>4.7817047817047822</v>
      </c>
      <c r="O20" s="117">
        <f>IFERROR('36'!O20/'37'!O51*100,"")</f>
        <v>5.6603773584905666</v>
      </c>
      <c r="P20" s="117">
        <f>IFERROR('36'!P20/'37'!P51*100,"")</f>
        <v>4.0892193308550189</v>
      </c>
      <c r="Q20" s="89"/>
      <c r="R20" s="117">
        <f>IFERROR('36'!R20/'37'!R51*100,"")</f>
        <v>13.580246913580247</v>
      </c>
      <c r="S20" s="117">
        <f>IFERROR('36'!S20/'37'!S51*100,"")</f>
        <v>13.807531380753138</v>
      </c>
      <c r="T20" s="117">
        <f>IFERROR('36'!T20/'37'!T51*100,"")</f>
        <v>13.414634146341465</v>
      </c>
      <c r="U20" s="89"/>
      <c r="V20" s="117">
        <f>IFERROR('36'!V20/'37'!V51*100,"")</f>
        <v>5.6016597510373449</v>
      </c>
      <c r="W20" s="117">
        <f>IFERROR('36'!W20/'37'!W51*100,"")</f>
        <v>6.091370558375635</v>
      </c>
      <c r="X20" s="117">
        <f>IFERROR('36'!X20/'37'!X51*100,"")</f>
        <v>5.2631578947368416</v>
      </c>
    </row>
    <row r="21" spans="1:24" s="1" customFormat="1" x14ac:dyDescent="0.2">
      <c r="A21" s="19" t="s">
        <v>87</v>
      </c>
      <c r="B21" s="117">
        <f>IFERROR('36'!B21/'37'!B52*100,"")</f>
        <v>-6.7422434367541761</v>
      </c>
      <c r="C21" s="117">
        <f>IFERROR('36'!C21/'37'!C52*100,"")</f>
        <v>-7.8145695364238401</v>
      </c>
      <c r="D21" s="117">
        <f>IFERROR('36'!D21/'37'!D52*100,"")</f>
        <v>-5.8631921824104234</v>
      </c>
      <c r="E21" s="89"/>
      <c r="F21" s="117">
        <f>IFERROR('36'!F21/'37'!F52*100,"")</f>
        <v>-9.7938144329896915</v>
      </c>
      <c r="G21" s="117">
        <f>IFERROR('36'!G21/'37'!G52*100,"")</f>
        <v>-8.4337349397590362</v>
      </c>
      <c r="H21" s="117">
        <f>IFERROR('36'!H21/'37'!H52*100,"")</f>
        <v>-10.810810810810811</v>
      </c>
      <c r="I21" s="89"/>
      <c r="J21" s="117">
        <f>IFERROR('36'!J21/'37'!J52*100,"")</f>
        <v>-14.485981308411214</v>
      </c>
      <c r="K21" s="117">
        <f>IFERROR('36'!K21/'37'!K52*100,"")</f>
        <v>-18.27956989247312</v>
      </c>
      <c r="L21" s="117">
        <f>IFERROR('36'!L21/'37'!L52*100,"")</f>
        <v>-11.570247933884298</v>
      </c>
      <c r="M21" s="89"/>
      <c r="N21" s="117">
        <f>IFERROR('36'!N21/'37'!N52*100,"")</f>
        <v>-2.4844720496894408</v>
      </c>
      <c r="O21" s="117">
        <f>IFERROR('36'!O21/'37'!O52*100,"")</f>
        <v>-2.5316455696202533</v>
      </c>
      <c r="P21" s="117">
        <f>IFERROR('36'!P21/'37'!P52*100,"")</f>
        <v>-2.4390243902439024</v>
      </c>
      <c r="Q21" s="89"/>
      <c r="R21" s="117">
        <f>IFERROR('36'!R21/'37'!R52*100,"")</f>
        <v>-6.4377682403433472</v>
      </c>
      <c r="S21" s="117">
        <f>IFERROR('36'!S21/'37'!S52*100,"")</f>
        <v>-9.0452261306532673</v>
      </c>
      <c r="T21" s="117">
        <f>IFERROR('36'!T21/'37'!T52*100,"")</f>
        <v>-4.4943820224719104</v>
      </c>
      <c r="U21" s="89"/>
      <c r="V21" s="117">
        <f>IFERROR('36'!V21/'37'!V52*100,"")</f>
        <v>-5.2083333333333339</v>
      </c>
      <c r="W21" s="117">
        <f>IFERROR('36'!W21/'37'!W52*100,"")</f>
        <v>-5.8558558558558556</v>
      </c>
      <c r="X21" s="117">
        <f>IFERROR('36'!X21/'37'!X52*100,"")</f>
        <v>-4.6511627906976747</v>
      </c>
    </row>
    <row r="22" spans="1:24" s="1" customFormat="1" x14ac:dyDescent="0.2">
      <c r="A22" s="19" t="s">
        <v>29</v>
      </c>
      <c r="B22" s="117">
        <f>IFERROR('36'!B22/'37'!B53*100,"")</f>
        <v>3.5602094240837698</v>
      </c>
      <c r="C22" s="117">
        <f>IFERROR('36'!C22/'37'!C53*100,"")</f>
        <v>6.4766839378238332</v>
      </c>
      <c r="D22" s="117">
        <f>IFERROR('36'!D22/'37'!D53*100,"")</f>
        <v>1.5817223198594026</v>
      </c>
      <c r="E22" s="89"/>
      <c r="F22" s="117">
        <f>IFERROR('36'!F22/'37'!F53*100,"")</f>
        <v>5.9701492537313428</v>
      </c>
      <c r="G22" s="117">
        <f>IFERROR('36'!G22/'37'!G53*100,"")</f>
        <v>5.785123966942149</v>
      </c>
      <c r="H22" s="117">
        <f>IFERROR('36'!H22/'37'!H53*100,"")</f>
        <v>6.1224489795918364</v>
      </c>
      <c r="I22" s="89"/>
      <c r="J22" s="117">
        <f>IFERROR('36'!J22/'37'!J53*100,"")</f>
        <v>6.3444108761329305</v>
      </c>
      <c r="K22" s="117">
        <f>IFERROR('36'!K22/'37'!K53*100,"")</f>
        <v>11.510791366906476</v>
      </c>
      <c r="L22" s="117">
        <f>IFERROR('36'!L22/'37'!L53*100,"")</f>
        <v>2.604166666666667</v>
      </c>
      <c r="M22" s="89"/>
      <c r="N22" s="117">
        <f>IFERROR('36'!N22/'37'!N53*100,"")</f>
        <v>2.9069767441860463</v>
      </c>
      <c r="O22" s="117">
        <f>IFERROR('36'!O22/'37'!O53*100,"")</f>
        <v>6.6176470588235299</v>
      </c>
      <c r="P22" s="117">
        <f>IFERROR('36'!P22/'37'!P53*100,"")</f>
        <v>0.48076923076923078</v>
      </c>
      <c r="Q22" s="89"/>
      <c r="R22" s="117">
        <f>IFERROR('36'!R22/'37'!R53*100,"")</f>
        <v>2.766798418972332</v>
      </c>
      <c r="S22" s="117">
        <f>IFERROR('36'!S22/'37'!S53*100,"")</f>
        <v>5.6603773584905666</v>
      </c>
      <c r="T22" s="117">
        <f>IFERROR('36'!T22/'37'!T53*100,"")</f>
        <v>0.68027210884353739</v>
      </c>
      <c r="U22" s="89"/>
      <c r="V22" s="117">
        <f>IFERROR('36'!V22/'37'!V53*100,"")</f>
        <v>1.5184381778741864</v>
      </c>
      <c r="W22" s="117">
        <f>IFERROR('36'!W22/'37'!W53*100,"")</f>
        <v>3.6585365853658534</v>
      </c>
      <c r="X22" s="117">
        <f>IFERROR('36'!X22/'37'!X53*100,"")</f>
        <v>0.33670033670033667</v>
      </c>
    </row>
    <row r="23" spans="1:24" s="1" customFormat="1" x14ac:dyDescent="0.2">
      <c r="A23" s="19" t="s">
        <v>41</v>
      </c>
      <c r="B23" s="117">
        <f>IFERROR('36'!B23/'37'!B54*100,"")</f>
        <v>12.23021582733813</v>
      </c>
      <c r="C23" s="117">
        <f>IFERROR('36'!C23/'37'!C54*100,"")</f>
        <v>12.582781456953644</v>
      </c>
      <c r="D23" s="117">
        <f>IFERROR('36'!D23/'37'!D54*100,"")</f>
        <v>11.811023622047244</v>
      </c>
      <c r="E23" s="89"/>
      <c r="F23" s="117">
        <f>IFERROR('36'!F23/'37'!F54*100,"")</f>
        <v>20</v>
      </c>
      <c r="G23" s="117">
        <f>IFERROR('36'!G23/'37'!G54*100,"")</f>
        <v>20</v>
      </c>
      <c r="H23" s="117">
        <f>IFERROR('36'!H23/'37'!H54*100,"")</f>
        <v>20</v>
      </c>
      <c r="I23" s="89"/>
      <c r="J23" s="117">
        <f>IFERROR('36'!J23/'37'!J54*100,"")</f>
        <v>0</v>
      </c>
      <c r="K23" s="117">
        <f>IFERROR('36'!K23/'37'!K54*100,"")</f>
        <v>-5.5555555555555554</v>
      </c>
      <c r="L23" s="117">
        <f>IFERROR('36'!L23/'37'!L54*100,"")</f>
        <v>6.25</v>
      </c>
      <c r="M23" s="89"/>
      <c r="N23" s="117">
        <f>IFERROR('36'!N23/'37'!N54*100,"")</f>
        <v>27.27272727272727</v>
      </c>
      <c r="O23" s="117">
        <f>IFERROR('36'!O23/'37'!O54*100,"")</f>
        <v>25</v>
      </c>
      <c r="P23" s="117">
        <f>IFERROR('36'!P23/'37'!P54*100,"")</f>
        <v>31.25</v>
      </c>
      <c r="Q23" s="89"/>
      <c r="R23" s="117">
        <f>IFERROR('36'!R23/'37'!R54*100,"")</f>
        <v>16</v>
      </c>
      <c r="S23" s="117">
        <f>IFERROR('36'!S23/'37'!S54*100,"")</f>
        <v>23.076923076923077</v>
      </c>
      <c r="T23" s="117">
        <f>IFERROR('36'!T23/'37'!T54*100,"")</f>
        <v>8.3333333333333321</v>
      </c>
      <c r="U23" s="89"/>
      <c r="V23" s="117">
        <f>IFERROR('36'!V23/'37'!V54*100,"")</f>
        <v>5.7142857142857144</v>
      </c>
      <c r="W23" s="117">
        <f>IFERROR('36'!W23/'37'!W54*100,"")</f>
        <v>3.5714285714285712</v>
      </c>
      <c r="X23" s="117">
        <f>IFERROR('36'!X23/'37'!X54*100,"")</f>
        <v>8.1632653061224492</v>
      </c>
    </row>
    <row r="24" spans="1:24" s="1" customFormat="1" x14ac:dyDescent="0.2">
      <c r="A24" s="19" t="s">
        <v>42</v>
      </c>
      <c r="B24" s="117">
        <f>IFERROR('36'!B24/'37'!B55*100,"")</f>
        <v>33.984375</v>
      </c>
      <c r="C24" s="117">
        <f>IFERROR('36'!C24/'37'!C55*100,"")</f>
        <v>52.542372881355938</v>
      </c>
      <c r="D24" s="117">
        <f>IFERROR('36'!D24/'37'!D55*100,"")</f>
        <v>18.115942028985508</v>
      </c>
      <c r="E24" s="89"/>
      <c r="F24" s="117">
        <f>IFERROR('36'!F24/'37'!F55*100,"")</f>
        <v>52</v>
      </c>
      <c r="G24" s="117">
        <f>IFERROR('36'!G24/'37'!G55*100,"")</f>
        <v>50</v>
      </c>
      <c r="H24" s="117">
        <f>IFERROR('36'!H24/'37'!H55*100,"")</f>
        <v>53.846153846153847</v>
      </c>
      <c r="I24" s="89"/>
      <c r="J24" s="117">
        <f>IFERROR('36'!J24/'37'!J55*100,"")</f>
        <v>38.235294117647058</v>
      </c>
      <c r="K24" s="117">
        <f>IFERROR('36'!K24/'37'!K55*100,"")</f>
        <v>68.75</v>
      </c>
      <c r="L24" s="117">
        <f>IFERROR('36'!L24/'37'!L55*100,"")</f>
        <v>11.111111111111111</v>
      </c>
      <c r="M24" s="89"/>
      <c r="N24" s="117">
        <f>IFERROR('36'!N24/'37'!N55*100,"")</f>
        <v>22.727272727272727</v>
      </c>
      <c r="O24" s="117">
        <f>IFERROR('36'!O24/'37'!O55*100,"")</f>
        <v>41.666666666666671</v>
      </c>
      <c r="P24" s="117">
        <f>IFERROR('36'!P24/'37'!P55*100,"")</f>
        <v>0</v>
      </c>
      <c r="Q24" s="89"/>
      <c r="R24" s="117">
        <f>IFERROR('36'!R24/'37'!R55*100,"")</f>
        <v>41.891891891891895</v>
      </c>
      <c r="S24" s="117">
        <f>IFERROR('36'!S24/'37'!S55*100,"")</f>
        <v>76.666666666666671</v>
      </c>
      <c r="T24" s="117">
        <f>IFERROR('36'!T24/'37'!T55*100,"")</f>
        <v>18.181818181818183</v>
      </c>
      <c r="U24" s="89"/>
      <c r="V24" s="117">
        <f>IFERROR('36'!V24/'37'!V55*100,"")</f>
        <v>25.316455696202532</v>
      </c>
      <c r="W24" s="117">
        <f>IFERROR('36'!W24/'37'!W55*100,"")</f>
        <v>33.333333333333329</v>
      </c>
      <c r="X24" s="117">
        <f>IFERROR('36'!X24/'37'!X55*100,"")</f>
        <v>18.604651162790699</v>
      </c>
    </row>
    <row r="25" spans="1:24" s="1" customFormat="1" x14ac:dyDescent="0.2">
      <c r="A25" s="19" t="s">
        <v>30</v>
      </c>
      <c r="B25" s="117">
        <f>IFERROR('36'!B25/'37'!B56*100,"")</f>
        <v>-9.0551181102362204</v>
      </c>
      <c r="C25" s="117">
        <f>IFERROR('36'!C25/'37'!C56*100,"")</f>
        <v>-12.602739726027398</v>
      </c>
      <c r="D25" s="117">
        <f>IFERROR('36'!D25/'37'!D56*100,"")</f>
        <v>-5.7934508816120909</v>
      </c>
      <c r="E25" s="89"/>
      <c r="F25" s="117">
        <f>IFERROR('36'!F25/'37'!F56*100,"")</f>
        <v>-8.3333333333333321</v>
      </c>
      <c r="G25" s="117">
        <f>IFERROR('36'!G25/'37'!G56*100,"")</f>
        <v>-6.9767441860465116</v>
      </c>
      <c r="H25" s="117">
        <f>IFERROR('36'!H25/'37'!H56*100,"")</f>
        <v>-10.344827586206897</v>
      </c>
      <c r="I25" s="89"/>
      <c r="J25" s="117">
        <f>IFERROR('36'!J25/'37'!J56*100,"")</f>
        <v>-12.345679012345679</v>
      </c>
      <c r="K25" s="117">
        <f>IFERROR('36'!K25/'37'!K56*100,"")</f>
        <v>-8</v>
      </c>
      <c r="L25" s="117">
        <f>IFERROR('36'!L25/'37'!L56*100,"")</f>
        <v>-19.35483870967742</v>
      </c>
      <c r="M25" s="89"/>
      <c r="N25" s="117">
        <f>IFERROR('36'!N25/'37'!N56*100,"")</f>
        <v>-14.000000000000002</v>
      </c>
      <c r="O25" s="117">
        <f>IFERROR('36'!O25/'37'!O56*100,"")</f>
        <v>-25.925925925925924</v>
      </c>
      <c r="P25" s="117">
        <f>IFERROR('36'!P25/'37'!P56*100,"")</f>
        <v>0</v>
      </c>
      <c r="Q25" s="89"/>
      <c r="R25" s="117">
        <f>IFERROR('36'!R25/'37'!R56*100,"")</f>
        <v>-10.300429184549357</v>
      </c>
      <c r="S25" s="117">
        <f>IFERROR('36'!S25/'37'!S56*100,"")</f>
        <v>-15.53398058252427</v>
      </c>
      <c r="T25" s="117">
        <f>IFERROR('36'!T25/'37'!T56*100,"")</f>
        <v>-6.1538461538461542</v>
      </c>
      <c r="U25" s="89"/>
      <c r="V25" s="117">
        <f>IFERROR('36'!V25/'37'!V56*100,"")</f>
        <v>-5.4347826086956523</v>
      </c>
      <c r="W25" s="117">
        <f>IFERROR('36'!W25/'37'!W56*100,"")</f>
        <v>-7.8260869565217401</v>
      </c>
      <c r="X25" s="117">
        <f>IFERROR('36'!X25/'37'!X56*100,"")</f>
        <v>-3.7267080745341614</v>
      </c>
    </row>
    <row r="26" spans="1:24" s="1" customFormat="1" x14ac:dyDescent="0.2">
      <c r="A26" s="19" t="s">
        <v>31</v>
      </c>
      <c r="B26" s="117">
        <f>IFERROR('36'!B26/'37'!B57*100,"")</f>
        <v>23.159303882195449</v>
      </c>
      <c r="C26" s="117">
        <f>IFERROR('36'!C26/'37'!C57*100,"")</f>
        <v>23.70820668693009</v>
      </c>
      <c r="D26" s="117">
        <f>IFERROR('36'!D26/'37'!D57*100,"")</f>
        <v>22.727272727272727</v>
      </c>
      <c r="E26" s="89"/>
      <c r="F26" s="117">
        <f>IFERROR('36'!F26/'37'!F57*100,"")</f>
        <v>56.38297872340425</v>
      </c>
      <c r="G26" s="117">
        <f>IFERROR('36'!G26/'37'!G57*100,"")</f>
        <v>62.5</v>
      </c>
      <c r="H26" s="117">
        <f>IFERROR('36'!H26/'37'!H57*100,"")</f>
        <v>51.851851851851848</v>
      </c>
      <c r="I26" s="89"/>
      <c r="J26" s="117">
        <f>IFERROR('36'!J26/'37'!J57*100,"")</f>
        <v>25.555555555555554</v>
      </c>
      <c r="K26" s="117">
        <f>IFERROR('36'!K26/'37'!K57*100,"")</f>
        <v>21.428571428571427</v>
      </c>
      <c r="L26" s="117">
        <f>IFERROR('36'!L26/'37'!L57*100,"")</f>
        <v>29.166666666666668</v>
      </c>
      <c r="M26" s="89"/>
      <c r="N26" s="117">
        <f>IFERROR('36'!N26/'37'!N57*100,"")</f>
        <v>12.977099236641221</v>
      </c>
      <c r="O26" s="117">
        <f>IFERROR('36'!O26/'37'!O57*100,"")</f>
        <v>17.543859649122805</v>
      </c>
      <c r="P26" s="117">
        <f>IFERROR('36'!P26/'37'!P57*100,"")</f>
        <v>9.4594594594594597</v>
      </c>
      <c r="Q26" s="89"/>
      <c r="R26" s="117">
        <f>IFERROR('36'!R26/'37'!R57*100,"")</f>
        <v>31.651376146788991</v>
      </c>
      <c r="S26" s="117">
        <f>IFERROR('36'!S26/'37'!S57*100,"")</f>
        <v>29.702970297029701</v>
      </c>
      <c r="T26" s="117">
        <f>IFERROR('36'!T26/'37'!T57*100,"")</f>
        <v>33.333333333333329</v>
      </c>
      <c r="U26" s="89"/>
      <c r="V26" s="117">
        <f>IFERROR('36'!V26/'37'!V57*100,"")</f>
        <v>5.1401869158878499</v>
      </c>
      <c r="W26" s="117">
        <f>IFERROR('36'!W26/'37'!W57*100,"")</f>
        <v>4.4943820224719104</v>
      </c>
      <c r="X26" s="117">
        <f>IFERROR('36'!X26/'37'!X57*100,"")</f>
        <v>5.6000000000000005</v>
      </c>
    </row>
    <row r="27" spans="1:24" s="1" customFormat="1" x14ac:dyDescent="0.2">
      <c r="A27" s="19" t="s">
        <v>32</v>
      </c>
      <c r="B27" s="117">
        <f>IFERROR('36'!B27/'37'!B58*100,"")</f>
        <v>-2.6013513513513513</v>
      </c>
      <c r="C27" s="117">
        <f>IFERROR('36'!C27/'37'!C58*100,"")</f>
        <v>-3.1951053704962611</v>
      </c>
      <c r="D27" s="117">
        <f>IFERROR('36'!D27/'37'!D58*100,"")</f>
        <v>-2.0147750167897915</v>
      </c>
      <c r="E27" s="89"/>
      <c r="F27" s="117">
        <f>IFERROR('36'!F27/'37'!F58*100,"")</f>
        <v>-4.10958904109589</v>
      </c>
      <c r="G27" s="117">
        <f>IFERROR('36'!G27/'37'!G58*100,"")</f>
        <v>-6.2937062937062942</v>
      </c>
      <c r="H27" s="117">
        <f>IFERROR('36'!H27/'37'!H58*100,"")</f>
        <v>-2.0134228187919461</v>
      </c>
      <c r="I27" s="89"/>
      <c r="J27" s="117">
        <f>IFERROR('36'!J27/'37'!J58*100,"")</f>
        <v>-0.43196544276457888</v>
      </c>
      <c r="K27" s="117">
        <f>IFERROR('36'!K27/'37'!K58*100,"")</f>
        <v>0.83333333333333337</v>
      </c>
      <c r="L27" s="117">
        <f>IFERROR('36'!L27/'37'!L58*100,"")</f>
        <v>-1.7937219730941705</v>
      </c>
      <c r="M27" s="89"/>
      <c r="N27" s="117">
        <f>IFERROR('36'!N27/'37'!N58*100,"")</f>
        <v>-3.4000000000000004</v>
      </c>
      <c r="O27" s="117">
        <f>IFERROR('36'!O27/'37'!O58*100,"")</f>
        <v>-4.3478260869565215</v>
      </c>
      <c r="P27" s="117">
        <f>IFERROR('36'!P27/'37'!P58*100,"")</f>
        <v>-2.42914979757085</v>
      </c>
      <c r="Q27" s="89"/>
      <c r="R27" s="117">
        <f>IFERROR('36'!R27/'37'!R58*100,"")</f>
        <v>-5.4088050314465415</v>
      </c>
      <c r="S27" s="117">
        <f>IFERROR('36'!S27/'37'!S58*100,"")</f>
        <v>-6.9651741293532341</v>
      </c>
      <c r="T27" s="117">
        <f>IFERROR('36'!T27/'37'!T58*100,"")</f>
        <v>-3.8167938931297711</v>
      </c>
      <c r="U27" s="89"/>
      <c r="V27" s="117">
        <f>IFERROR('36'!V27/'37'!V58*100,"")</f>
        <v>-0.32967032967032966</v>
      </c>
      <c r="W27" s="117">
        <f>IFERROR('36'!W27/'37'!W58*100,"")</f>
        <v>-0.23094688221709006</v>
      </c>
      <c r="X27" s="117">
        <f>IFERROR('36'!X27/'37'!X58*100,"")</f>
        <v>-0.41928721174004197</v>
      </c>
    </row>
    <row r="28" spans="1:24" s="1" customFormat="1" x14ac:dyDescent="0.2">
      <c r="A28" s="19" t="s">
        <v>54</v>
      </c>
      <c r="B28" s="117">
        <f>IFERROR('36'!B28/'37'!B59*100,"")</f>
        <v>4.723665564478035E-2</v>
      </c>
      <c r="C28" s="117">
        <f>IFERROR('36'!C28/'37'!C59*100,"")</f>
        <v>1.7045454545454544</v>
      </c>
      <c r="D28" s="117">
        <f>IFERROR('36'!D28/'37'!D59*100,"")</f>
        <v>-1.131770412287793</v>
      </c>
      <c r="E28" s="89"/>
      <c r="F28" s="117">
        <f>IFERROR('36'!F28/'37'!F59*100,"")</f>
        <v>4.844290657439446</v>
      </c>
      <c r="G28" s="117">
        <f>IFERROR('36'!G28/'37'!G59*100,"")</f>
        <v>6.8376068376068382</v>
      </c>
      <c r="H28" s="117">
        <f>IFERROR('36'!H28/'37'!H59*100,"")</f>
        <v>3.4883720930232558</v>
      </c>
      <c r="I28" s="89"/>
      <c r="J28" s="117">
        <f>IFERROR('36'!J28/'37'!J59*100,"")</f>
        <v>-0.29154518950437319</v>
      </c>
      <c r="K28" s="117">
        <f>IFERROR('36'!K28/'37'!K59*100,"")</f>
        <v>2.0408163265306123</v>
      </c>
      <c r="L28" s="117">
        <f>IFERROR('36'!L28/'37'!L59*100,"")</f>
        <v>-2.0408163265306123</v>
      </c>
      <c r="M28" s="89"/>
      <c r="N28" s="117">
        <f>IFERROR('36'!N28/'37'!N59*100,"")</f>
        <v>0.2824858757062147</v>
      </c>
      <c r="O28" s="117">
        <f>IFERROR('36'!O28/'37'!O59*100,"")</f>
        <v>2.083333333333333</v>
      </c>
      <c r="P28" s="117">
        <f>IFERROR('36'!P28/'37'!P59*100,"")</f>
        <v>-0.95238095238095244</v>
      </c>
      <c r="Q28" s="89"/>
      <c r="R28" s="117">
        <f>IFERROR('36'!R28/'37'!R59*100,"")</f>
        <v>4.7285464098073557</v>
      </c>
      <c r="S28" s="117">
        <f>IFERROR('36'!S28/'37'!S59*100,"")</f>
        <v>8.6065573770491799</v>
      </c>
      <c r="T28" s="117">
        <f>IFERROR('36'!T28/'37'!T59*100,"")</f>
        <v>1.834862385321101</v>
      </c>
      <c r="U28" s="89"/>
      <c r="V28" s="117">
        <f>IFERROR('36'!V28/'37'!V59*100,"")</f>
        <v>-7.1428571428571423</v>
      </c>
      <c r="W28" s="117">
        <f>IFERROR('36'!W28/'37'!W59*100,"")</f>
        <v>-8.7719298245614024</v>
      </c>
      <c r="X28" s="117">
        <f>IFERROR('36'!X28/'37'!X59*100,"")</f>
        <v>-6.024096385542169</v>
      </c>
    </row>
    <row r="29" spans="1:24" s="1" customFormat="1" x14ac:dyDescent="0.2">
      <c r="A29" s="19" t="s">
        <v>43</v>
      </c>
      <c r="B29" s="117">
        <f>IFERROR('36'!B29/'37'!B60*100,"")</f>
        <v>2.8223220012828736</v>
      </c>
      <c r="C29" s="117">
        <f>IFERROR('36'!C29/'37'!C60*100,"")</f>
        <v>4.6391752577319592</v>
      </c>
      <c r="D29" s="117">
        <f>IFERROR('36'!D29/'37'!D60*100,"")</f>
        <v>1.0217113665389528</v>
      </c>
      <c r="E29" s="89"/>
      <c r="F29" s="117">
        <f>IFERROR('36'!F29/'37'!F60*100,"")</f>
        <v>6.666666666666667</v>
      </c>
      <c r="G29" s="117">
        <f>IFERROR('36'!G29/'37'!G60*100,"")</f>
        <v>10</v>
      </c>
      <c r="H29" s="117">
        <f>IFERROR('36'!H29/'37'!H60*100,"")</f>
        <v>3.5294117647058822</v>
      </c>
      <c r="I29" s="89"/>
      <c r="J29" s="117">
        <f>IFERROR('36'!J29/'37'!J60*100,"")</f>
        <v>4.3103448275862073</v>
      </c>
      <c r="K29" s="117">
        <f>IFERROR('36'!K29/'37'!K60*100,"")</f>
        <v>6.7796610169491522</v>
      </c>
      <c r="L29" s="117">
        <f>IFERROR('36'!L29/'37'!L60*100,"")</f>
        <v>1.7543859649122806</v>
      </c>
      <c r="M29" s="89"/>
      <c r="N29" s="117">
        <f>IFERROR('36'!N29/'37'!N60*100,"")</f>
        <v>4.6875</v>
      </c>
      <c r="O29" s="117">
        <f>IFERROR('36'!O29/'37'!O60*100,"")</f>
        <v>6.5693430656934311</v>
      </c>
      <c r="P29" s="117">
        <f>IFERROR('36'!P29/'37'!P60*100,"")</f>
        <v>2.5210084033613445</v>
      </c>
      <c r="Q29" s="89"/>
      <c r="R29" s="117">
        <f>IFERROR('36'!R29/'37'!R60*100,"")</f>
        <v>0.42735042735042739</v>
      </c>
      <c r="S29" s="117">
        <f>IFERROR('36'!S29/'37'!S60*100,"")</f>
        <v>-0.41666666666666669</v>
      </c>
      <c r="T29" s="117">
        <f>IFERROR('36'!T29/'37'!T60*100,"")</f>
        <v>1.3157894736842104</v>
      </c>
      <c r="U29" s="89"/>
      <c r="V29" s="117">
        <f>IFERROR('36'!V29/'37'!V60*100,"")</f>
        <v>2.054794520547945</v>
      </c>
      <c r="W29" s="117">
        <f>IFERROR('36'!W29/'37'!W60*100,"")</f>
        <v>5.9701492537313428</v>
      </c>
      <c r="X29" s="117">
        <f>IFERROR('36'!X29/'37'!X60*100,"")</f>
        <v>-1.2658227848101267</v>
      </c>
    </row>
    <row r="30" spans="1:24" s="1" customFormat="1" x14ac:dyDescent="0.2">
      <c r="A30" s="19" t="s">
        <v>45</v>
      </c>
      <c r="B30" s="117">
        <f>IFERROR('36'!B30/'37'!B61*100,"")</f>
        <v>-10.682865521575199</v>
      </c>
      <c r="C30" s="117">
        <f>IFERROR('36'!C30/'37'!C61*100,"")</f>
        <v>-13.110047846889952</v>
      </c>
      <c r="D30" s="117">
        <f>IFERROR('36'!D30/'37'!D61*100,"")</f>
        <v>-8.7928464977645309</v>
      </c>
      <c r="E30" s="89"/>
      <c r="F30" s="117">
        <f>IFERROR('36'!F30/'37'!F61*100,"")</f>
        <v>-7.0110701107011062</v>
      </c>
      <c r="G30" s="117">
        <f>IFERROR('36'!G30/'37'!G61*100,"")</f>
        <v>-1.6129032258064515</v>
      </c>
      <c r="H30" s="117">
        <f>IFERROR('36'!H30/'37'!H61*100,"")</f>
        <v>-11.564625850340136</v>
      </c>
      <c r="I30" s="89"/>
      <c r="J30" s="117">
        <f>IFERROR('36'!J30/'37'!J61*100,"")</f>
        <v>-6.0317460317460316</v>
      </c>
      <c r="K30" s="117">
        <f>IFERROR('36'!K30/'37'!K61*100,"")</f>
        <v>-2.7777777777777777</v>
      </c>
      <c r="L30" s="117">
        <f>IFERROR('36'!L30/'37'!L61*100,"")</f>
        <v>-8.7719298245614024</v>
      </c>
      <c r="M30" s="89"/>
      <c r="N30" s="117">
        <f>IFERROR('36'!N30/'37'!N61*100,"")</f>
        <v>-15.422885572139302</v>
      </c>
      <c r="O30" s="117">
        <f>IFERROR('36'!O30/'37'!O61*100,"")</f>
        <v>-14.973262032085561</v>
      </c>
      <c r="P30" s="117">
        <f>IFERROR('36'!P30/'37'!P61*100,"")</f>
        <v>-15.813953488372093</v>
      </c>
      <c r="Q30" s="89"/>
      <c r="R30" s="117">
        <f>IFERROR('36'!R30/'37'!R61*100,"")</f>
        <v>-12.820512820512819</v>
      </c>
      <c r="S30" s="117">
        <f>IFERROR('36'!S30/'37'!S61*100,"")</f>
        <v>-18.032786885245901</v>
      </c>
      <c r="T30" s="117">
        <f>IFERROR('36'!T30/'37'!T61*100,"")</f>
        <v>-8.8161209068010074</v>
      </c>
      <c r="U30" s="89"/>
      <c r="V30" s="117">
        <f>IFERROR('36'!V30/'37'!V61*100,"")</f>
        <v>-9.3256814921090392</v>
      </c>
      <c r="W30" s="117">
        <f>IFERROR('36'!W30/'37'!W61*100,"")</f>
        <v>-16.842105263157894</v>
      </c>
      <c r="X30" s="117">
        <f>IFERROR('36'!X30/'37'!X61*100,"")</f>
        <v>-4.1262135922330101</v>
      </c>
    </row>
    <row r="31" spans="1:24" s="1" customFormat="1" x14ac:dyDescent="0.2">
      <c r="A31" s="19" t="s">
        <v>46</v>
      </c>
      <c r="B31" s="117">
        <f>IFERROR('36'!B31/'37'!B62*100,"")</f>
        <v>-2.3977433004231314</v>
      </c>
      <c r="C31" s="117">
        <f>IFERROR('36'!C31/'37'!C62*100,"")</f>
        <v>0.49212598425196852</v>
      </c>
      <c r="D31" s="117">
        <f>IFERROR('36'!D31/'37'!D62*100,"")</f>
        <v>-5.0405040504050405</v>
      </c>
      <c r="E31" s="89"/>
      <c r="F31" s="117">
        <f>IFERROR('36'!F31/'37'!F62*100,"")</f>
        <v>-18.090452261306535</v>
      </c>
      <c r="G31" s="117">
        <f>IFERROR('36'!G31/'37'!G62*100,"")</f>
        <v>-19.565217391304348</v>
      </c>
      <c r="H31" s="117">
        <f>IFERROR('36'!H31/'37'!H62*100,"")</f>
        <v>-16.822429906542055</v>
      </c>
      <c r="I31" s="89"/>
      <c r="J31" s="117">
        <f>IFERROR('36'!J31/'37'!J62*100,"")</f>
        <v>-2.5974025974025974</v>
      </c>
      <c r="K31" s="117">
        <f>IFERROR('36'!K31/'37'!K62*100,"")</f>
        <v>1.7241379310344827</v>
      </c>
      <c r="L31" s="117">
        <f>IFERROR('36'!L31/'37'!L62*100,"")</f>
        <v>-6.9565217391304346</v>
      </c>
      <c r="M31" s="89"/>
      <c r="N31" s="117">
        <f>IFERROR('36'!N31/'37'!N62*100,"")</f>
        <v>2.6578073089700998</v>
      </c>
      <c r="O31" s="117">
        <f>IFERROR('36'!O31/'37'!O62*100,"")</f>
        <v>10.062893081761008</v>
      </c>
      <c r="P31" s="117">
        <f>IFERROR('36'!P31/'37'!P62*100,"")</f>
        <v>-5.6338028169014089</v>
      </c>
      <c r="Q31" s="89"/>
      <c r="R31" s="117">
        <f>IFERROR('36'!R31/'37'!R62*100,"")</f>
        <v>-1.2362637362637363</v>
      </c>
      <c r="S31" s="117">
        <f>IFERROR('36'!S31/'37'!S62*100,"")</f>
        <v>1.1204481792717087</v>
      </c>
      <c r="T31" s="117">
        <f>IFERROR('36'!T31/'37'!T62*100,"")</f>
        <v>-3.5040431266846364</v>
      </c>
      <c r="U31" s="89"/>
      <c r="V31" s="117">
        <f>IFERROR('36'!V31/'37'!V62*100,"")</f>
        <v>-1.1976047904191618</v>
      </c>
      <c r="W31" s="117">
        <f>IFERROR('36'!W31/'37'!W62*100,"")</f>
        <v>0.34246575342465752</v>
      </c>
      <c r="X31" s="117">
        <f>IFERROR('36'!X31/'37'!X62*100,"")</f>
        <v>-2.3936170212765959</v>
      </c>
    </row>
    <row r="32" spans="1:24" s="1" customFormat="1" ht="13.5" thickBot="1" x14ac:dyDescent="0.25">
      <c r="A32" s="19" t="s">
        <v>47</v>
      </c>
      <c r="B32" s="117">
        <f>IFERROR('36'!B32/'37'!B63*100,"")</f>
        <v>11.111111111111111</v>
      </c>
      <c r="C32" s="117">
        <f>IFERROR('36'!C32/'37'!C63*100,"")</f>
        <v>13.600000000000001</v>
      </c>
      <c r="D32" s="117">
        <f>IFERROR('36'!D32/'37'!D63*100,"")</f>
        <v>8</v>
      </c>
      <c r="E32" s="89"/>
      <c r="F32" s="117">
        <f>IFERROR('36'!F32/'37'!F63*100,"")</f>
        <v>16.666666666666664</v>
      </c>
      <c r="G32" s="117">
        <f>IFERROR('36'!G32/'37'!G63*100,"")</f>
        <v>28.571428571428569</v>
      </c>
      <c r="H32" s="117">
        <f>IFERROR('36'!H32/'37'!H63*100,"")</f>
        <v>0</v>
      </c>
      <c r="I32" s="89"/>
      <c r="J32" s="117">
        <f>IFERROR('36'!J32/'37'!J63*100,"")</f>
        <v>3.125</v>
      </c>
      <c r="K32" s="117">
        <f>IFERROR('36'!K32/'37'!K63*100,"")</f>
        <v>0</v>
      </c>
      <c r="L32" s="117">
        <f>IFERROR('36'!L32/'37'!L63*100,"")</f>
        <v>5.8823529411764701</v>
      </c>
      <c r="M32" s="89"/>
      <c r="N32" s="117">
        <f>IFERROR('36'!N32/'37'!N63*100,"")</f>
        <v>20.454545454545457</v>
      </c>
      <c r="O32" s="117">
        <f>IFERROR('36'!O32/'37'!O63*100,"")</f>
        <v>25.925925925925924</v>
      </c>
      <c r="P32" s="117">
        <f>IFERROR('36'!P32/'37'!P63*100,"")</f>
        <v>11.76470588235294</v>
      </c>
      <c r="Q32" s="89"/>
      <c r="R32" s="117">
        <f>IFERROR('36'!R32/'37'!R63*100,"")</f>
        <v>9.8591549295774641</v>
      </c>
      <c r="S32" s="117">
        <f>IFERROR('36'!S32/'37'!S63*100,"")</f>
        <v>10.256410256410255</v>
      </c>
      <c r="T32" s="117">
        <f>IFERROR('36'!T32/'37'!T63*100,"")</f>
        <v>9.375</v>
      </c>
      <c r="U32" s="89"/>
      <c r="V32" s="117">
        <f>IFERROR('36'!V32/'37'!V63*100,"")</f>
        <v>9.0909090909090917</v>
      </c>
      <c r="W32" s="117">
        <f>IFERROR('36'!W32/'37'!W63*100,"")</f>
        <v>10.810810810810811</v>
      </c>
      <c r="X32" s="117">
        <f>IFERROR('36'!X32/'37'!X63*100,"")</f>
        <v>6.8965517241379306</v>
      </c>
    </row>
    <row r="33" spans="1:25" ht="15" customHeight="1" x14ac:dyDescent="0.2">
      <c r="A33" s="52" t="s">
        <v>154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</row>
    <row r="34" spans="1:25" ht="12" x14ac:dyDescent="0.2">
      <c r="A34" s="16" t="s">
        <v>242</v>
      </c>
    </row>
    <row r="37" spans="1:25" s="75" customFormat="1" ht="17.25" customHeight="1" x14ac:dyDescent="0.15">
      <c r="A37" s="176" t="s">
        <v>24</v>
      </c>
      <c r="B37" s="173" t="s">
        <v>0</v>
      </c>
      <c r="C37" s="173"/>
      <c r="D37" s="173"/>
      <c r="E37" s="124"/>
      <c r="F37" s="173" t="s">
        <v>118</v>
      </c>
      <c r="G37" s="173"/>
      <c r="H37" s="173"/>
      <c r="I37" s="124"/>
      <c r="J37" s="173" t="s">
        <v>119</v>
      </c>
      <c r="K37" s="173"/>
      <c r="L37" s="173"/>
      <c r="M37" s="124"/>
      <c r="N37" s="173" t="s">
        <v>120</v>
      </c>
      <c r="O37" s="173"/>
      <c r="P37" s="173"/>
      <c r="Q37" s="124"/>
      <c r="R37" s="173" t="s">
        <v>121</v>
      </c>
      <c r="S37" s="173"/>
      <c r="T37" s="173"/>
      <c r="U37" s="124"/>
      <c r="V37" s="173" t="s">
        <v>122</v>
      </c>
      <c r="W37" s="173"/>
      <c r="X37" s="173"/>
      <c r="Y37" s="35"/>
    </row>
    <row r="38" spans="1:25" s="75" customFormat="1" ht="27.75" customHeight="1" x14ac:dyDescent="0.15">
      <c r="A38" s="176"/>
      <c r="B38" s="125" t="s">
        <v>0</v>
      </c>
      <c r="C38" s="125" t="s">
        <v>9</v>
      </c>
      <c r="D38" s="125" t="s">
        <v>10</v>
      </c>
      <c r="E38" s="126"/>
      <c r="F38" s="125" t="s">
        <v>0</v>
      </c>
      <c r="G38" s="125" t="s">
        <v>9</v>
      </c>
      <c r="H38" s="125" t="s">
        <v>10</v>
      </c>
      <c r="I38" s="125"/>
      <c r="J38" s="125" t="s">
        <v>0</v>
      </c>
      <c r="K38" s="125" t="s">
        <v>9</v>
      </c>
      <c r="L38" s="125" t="s">
        <v>10</v>
      </c>
      <c r="M38" s="126"/>
      <c r="N38" s="125" t="s">
        <v>0</v>
      </c>
      <c r="O38" s="125" t="s">
        <v>9</v>
      </c>
      <c r="P38" s="125" t="s">
        <v>10</v>
      </c>
      <c r="Q38" s="126"/>
      <c r="R38" s="125" t="s">
        <v>0</v>
      </c>
      <c r="S38" s="125" t="s">
        <v>9</v>
      </c>
      <c r="T38" s="125" t="s">
        <v>10</v>
      </c>
      <c r="U38" s="126"/>
      <c r="V38" s="125" t="s">
        <v>0</v>
      </c>
      <c r="W38" s="125" t="s">
        <v>9</v>
      </c>
      <c r="X38" s="125" t="s">
        <v>10</v>
      </c>
      <c r="Y38" s="76"/>
    </row>
    <row r="39" spans="1:25" s="46" customFormat="1" x14ac:dyDescent="0.2">
      <c r="A39" s="51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1"/>
    </row>
    <row r="40" spans="1:25" s="94" customFormat="1" x14ac:dyDescent="0.2">
      <c r="A40" s="20" t="s">
        <v>0</v>
      </c>
      <c r="B40" s="96">
        <f>SUM(B42:B63)</f>
        <v>36804</v>
      </c>
      <c r="C40" s="96">
        <f>SUM(C42:C63)</f>
        <v>16658</v>
      </c>
      <c r="D40" s="96">
        <f>SUM(D42:D63)</f>
        <v>20146</v>
      </c>
      <c r="E40" s="96"/>
      <c r="F40" s="96">
        <f>SUM(F42:F63)</f>
        <v>4696</v>
      </c>
      <c r="G40" s="96">
        <f>SUM(G42:G63)</f>
        <v>2128</v>
      </c>
      <c r="H40" s="96">
        <f>SUM(H42:H63)</f>
        <v>2568</v>
      </c>
      <c r="I40" s="96"/>
      <c r="J40" s="96">
        <f>SUM(J42:J63)</f>
        <v>5820</v>
      </c>
      <c r="K40" s="96">
        <f>SUM(K42:K63)</f>
        <v>2689</v>
      </c>
      <c r="L40" s="96">
        <f>SUM(L42:L63)</f>
        <v>3131</v>
      </c>
      <c r="M40" s="96"/>
      <c r="N40" s="96">
        <f>SUM(N42:N63)</f>
        <v>6683</v>
      </c>
      <c r="O40" s="96">
        <f>SUM(O42:O63)</f>
        <v>3120</v>
      </c>
      <c r="P40" s="96">
        <f>SUM(P42:P63)</f>
        <v>3563</v>
      </c>
      <c r="Q40" s="96"/>
      <c r="R40" s="96">
        <f>SUM(R42:R63)</f>
        <v>10055</v>
      </c>
      <c r="S40" s="96">
        <f>SUM(S42:S63)</f>
        <v>4536</v>
      </c>
      <c r="T40" s="96">
        <f>SUM(T42:T63)</f>
        <v>5519</v>
      </c>
      <c r="U40" s="96"/>
      <c r="V40" s="96">
        <f>SUM(V42:V63)</f>
        <v>9550</v>
      </c>
      <c r="W40" s="96">
        <f>SUM(W42:W63)</f>
        <v>4185</v>
      </c>
      <c r="X40" s="96">
        <f>SUM(X42:X63)</f>
        <v>5365</v>
      </c>
      <c r="Y40" s="44"/>
    </row>
    <row r="41" spans="1:25" x14ac:dyDescent="0.2">
      <c r="A41" s="21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spans="1:25" x14ac:dyDescent="0.2">
      <c r="A42" s="19" t="s">
        <v>27</v>
      </c>
      <c r="B42" s="89">
        <f t="shared" ref="B42:B63" si="0">+F42+J42+N42+R42+V42</f>
        <v>596</v>
      </c>
      <c r="C42" s="89">
        <f t="shared" ref="C42:C63" si="1">+G42+K42+O42+S42+W42</f>
        <v>236</v>
      </c>
      <c r="D42" s="89">
        <f>+B42-C42</f>
        <v>360</v>
      </c>
      <c r="E42" s="90"/>
      <c r="F42" s="90">
        <v>120</v>
      </c>
      <c r="G42" s="90">
        <v>44</v>
      </c>
      <c r="H42" s="90">
        <f>+F42-G42</f>
        <v>76</v>
      </c>
      <c r="I42" s="90"/>
      <c r="J42" s="90">
        <v>107</v>
      </c>
      <c r="K42" s="90">
        <v>47</v>
      </c>
      <c r="L42" s="90">
        <f>+J42-K42</f>
        <v>60</v>
      </c>
      <c r="M42" s="90"/>
      <c r="N42" s="90">
        <v>113</v>
      </c>
      <c r="O42" s="90">
        <v>47</v>
      </c>
      <c r="P42" s="90">
        <f>+N42-O42</f>
        <v>66</v>
      </c>
      <c r="Q42" s="90"/>
      <c r="R42" s="90">
        <v>147</v>
      </c>
      <c r="S42" s="90">
        <v>58</v>
      </c>
      <c r="T42" s="90">
        <f>+R42-S42</f>
        <v>89</v>
      </c>
      <c r="U42" s="90"/>
      <c r="V42" s="90">
        <v>109</v>
      </c>
      <c r="W42" s="90">
        <v>40</v>
      </c>
      <c r="X42" s="90">
        <f>+V42-W42</f>
        <v>69</v>
      </c>
    </row>
    <row r="43" spans="1:25" x14ac:dyDescent="0.2">
      <c r="A43" s="19" t="s">
        <v>33</v>
      </c>
      <c r="B43" s="89">
        <f t="shared" si="0"/>
        <v>1190</v>
      </c>
      <c r="C43" s="89">
        <f t="shared" si="1"/>
        <v>506</v>
      </c>
      <c r="D43" s="89">
        <f t="shared" ref="D43:D63" si="2">+B43-C43</f>
        <v>684</v>
      </c>
      <c r="E43" s="90"/>
      <c r="F43" s="90">
        <v>213</v>
      </c>
      <c r="G43" s="90">
        <v>94</v>
      </c>
      <c r="H43" s="90">
        <f t="shared" ref="H43:H63" si="3">+F43-G43</f>
        <v>119</v>
      </c>
      <c r="I43" s="90"/>
      <c r="J43" s="90">
        <v>207</v>
      </c>
      <c r="K43" s="90">
        <v>84</v>
      </c>
      <c r="L43" s="90">
        <f t="shared" ref="L43:L63" si="4">+J43-K43</f>
        <v>123</v>
      </c>
      <c r="M43" s="90"/>
      <c r="N43" s="90">
        <v>208</v>
      </c>
      <c r="O43" s="90">
        <v>89</v>
      </c>
      <c r="P43" s="90">
        <f t="shared" ref="P43:P63" si="5">+N43-O43</f>
        <v>119</v>
      </c>
      <c r="Q43" s="90"/>
      <c r="R43" s="90">
        <v>327</v>
      </c>
      <c r="S43" s="90">
        <v>140</v>
      </c>
      <c r="T43" s="90">
        <f t="shared" ref="T43:T63" si="6">+R43-S43</f>
        <v>187</v>
      </c>
      <c r="U43" s="90"/>
      <c r="V43" s="90">
        <v>235</v>
      </c>
      <c r="W43" s="90">
        <v>99</v>
      </c>
      <c r="X43" s="90">
        <f t="shared" ref="X43:X63" si="7">+V43-W43</f>
        <v>136</v>
      </c>
    </row>
    <row r="44" spans="1:25" x14ac:dyDescent="0.2">
      <c r="A44" s="19" t="s">
        <v>34</v>
      </c>
      <c r="B44" s="89">
        <f t="shared" si="0"/>
        <v>1027</v>
      </c>
      <c r="C44" s="89">
        <f t="shared" si="1"/>
        <v>387</v>
      </c>
      <c r="D44" s="89">
        <f t="shared" si="2"/>
        <v>640</v>
      </c>
      <c r="E44" s="90"/>
      <c r="F44" s="90">
        <v>137</v>
      </c>
      <c r="G44" s="90">
        <v>53</v>
      </c>
      <c r="H44" s="90">
        <f t="shared" si="3"/>
        <v>84</v>
      </c>
      <c r="I44" s="90"/>
      <c r="J44" s="90">
        <v>175</v>
      </c>
      <c r="K44" s="90">
        <v>65</v>
      </c>
      <c r="L44" s="90">
        <f t="shared" si="4"/>
        <v>110</v>
      </c>
      <c r="M44" s="90"/>
      <c r="N44" s="90">
        <v>213</v>
      </c>
      <c r="O44" s="90">
        <v>82</v>
      </c>
      <c r="P44" s="90">
        <f t="shared" si="5"/>
        <v>131</v>
      </c>
      <c r="Q44" s="90"/>
      <c r="R44" s="90">
        <v>251</v>
      </c>
      <c r="S44" s="90">
        <v>90</v>
      </c>
      <c r="T44" s="90">
        <f t="shared" si="6"/>
        <v>161</v>
      </c>
      <c r="U44" s="90"/>
      <c r="V44" s="90">
        <v>251</v>
      </c>
      <c r="W44" s="90">
        <v>97</v>
      </c>
      <c r="X44" s="90">
        <f t="shared" si="7"/>
        <v>154</v>
      </c>
    </row>
    <row r="45" spans="1:25" x14ac:dyDescent="0.2">
      <c r="A45" s="19" t="s">
        <v>35</v>
      </c>
      <c r="B45" s="89">
        <f t="shared" si="0"/>
        <v>800</v>
      </c>
      <c r="C45" s="89">
        <f t="shared" si="1"/>
        <v>377</v>
      </c>
      <c r="D45" s="89">
        <f t="shared" si="2"/>
        <v>423</v>
      </c>
      <c r="E45" s="91"/>
      <c r="F45" s="91">
        <v>99</v>
      </c>
      <c r="G45" s="91">
        <v>49</v>
      </c>
      <c r="H45" s="90">
        <f t="shared" si="3"/>
        <v>50</v>
      </c>
      <c r="I45" s="91"/>
      <c r="J45" s="90">
        <v>125</v>
      </c>
      <c r="K45" s="90">
        <v>54</v>
      </c>
      <c r="L45" s="90">
        <f t="shared" si="4"/>
        <v>71</v>
      </c>
      <c r="M45" s="90"/>
      <c r="N45" s="90">
        <v>170</v>
      </c>
      <c r="O45" s="90">
        <v>86</v>
      </c>
      <c r="P45" s="90">
        <f t="shared" si="5"/>
        <v>84</v>
      </c>
      <c r="Q45" s="90"/>
      <c r="R45" s="90">
        <v>235</v>
      </c>
      <c r="S45" s="90">
        <v>111</v>
      </c>
      <c r="T45" s="90">
        <f t="shared" si="6"/>
        <v>124</v>
      </c>
      <c r="U45" s="90"/>
      <c r="V45" s="90">
        <v>171</v>
      </c>
      <c r="W45" s="90">
        <v>77</v>
      </c>
      <c r="X45" s="90">
        <f t="shared" si="7"/>
        <v>94</v>
      </c>
    </row>
    <row r="46" spans="1:25" x14ac:dyDescent="0.2">
      <c r="A46" s="19" t="s">
        <v>36</v>
      </c>
      <c r="B46" s="89">
        <f t="shared" si="0"/>
        <v>3322</v>
      </c>
      <c r="C46" s="89">
        <f t="shared" si="1"/>
        <v>1614</v>
      </c>
      <c r="D46" s="89">
        <f t="shared" si="2"/>
        <v>1708</v>
      </c>
      <c r="E46" s="91"/>
      <c r="F46" s="91">
        <v>391</v>
      </c>
      <c r="G46" s="91">
        <v>192</v>
      </c>
      <c r="H46" s="90">
        <f t="shared" si="3"/>
        <v>199</v>
      </c>
      <c r="I46" s="91"/>
      <c r="J46" s="91">
        <v>501</v>
      </c>
      <c r="K46" s="91">
        <v>264</v>
      </c>
      <c r="L46" s="90">
        <f t="shared" si="4"/>
        <v>237</v>
      </c>
      <c r="M46" s="91"/>
      <c r="N46" s="91">
        <v>569</v>
      </c>
      <c r="O46" s="91">
        <v>287</v>
      </c>
      <c r="P46" s="90">
        <f t="shared" si="5"/>
        <v>282</v>
      </c>
      <c r="Q46" s="91"/>
      <c r="R46" s="91">
        <v>917</v>
      </c>
      <c r="S46" s="91">
        <v>415</v>
      </c>
      <c r="T46" s="90">
        <f t="shared" si="6"/>
        <v>502</v>
      </c>
      <c r="U46" s="91"/>
      <c r="V46" s="91">
        <v>944</v>
      </c>
      <c r="W46" s="91">
        <v>456</v>
      </c>
      <c r="X46" s="90">
        <f t="shared" si="7"/>
        <v>488</v>
      </c>
    </row>
    <row r="47" spans="1:25" s="1" customFormat="1" x14ac:dyDescent="0.2">
      <c r="A47" s="19" t="s">
        <v>28</v>
      </c>
      <c r="B47" s="89">
        <f t="shared" si="0"/>
        <v>2828</v>
      </c>
      <c r="C47" s="89">
        <f t="shared" si="1"/>
        <v>1220</v>
      </c>
      <c r="D47" s="89">
        <f t="shared" si="2"/>
        <v>1608</v>
      </c>
      <c r="E47" s="91"/>
      <c r="F47" s="91">
        <v>480</v>
      </c>
      <c r="G47" s="91">
        <v>204</v>
      </c>
      <c r="H47" s="90">
        <f t="shared" si="3"/>
        <v>276</v>
      </c>
      <c r="I47" s="91"/>
      <c r="J47" s="91">
        <v>549</v>
      </c>
      <c r="K47" s="91">
        <v>259</v>
      </c>
      <c r="L47" s="90">
        <f t="shared" si="4"/>
        <v>290</v>
      </c>
      <c r="M47" s="91"/>
      <c r="N47" s="91">
        <v>551</v>
      </c>
      <c r="O47" s="91">
        <v>235</v>
      </c>
      <c r="P47" s="90">
        <f t="shared" si="5"/>
        <v>316</v>
      </c>
      <c r="Q47" s="91"/>
      <c r="R47" s="91">
        <v>712</v>
      </c>
      <c r="S47" s="91">
        <v>297</v>
      </c>
      <c r="T47" s="90">
        <f t="shared" si="6"/>
        <v>415</v>
      </c>
      <c r="U47" s="91"/>
      <c r="V47" s="91">
        <v>536</v>
      </c>
      <c r="W47" s="91">
        <v>225</v>
      </c>
      <c r="X47" s="90">
        <f t="shared" si="7"/>
        <v>311</v>
      </c>
    </row>
    <row r="48" spans="1:25" s="1" customFormat="1" x14ac:dyDescent="0.2">
      <c r="A48" s="19" t="s">
        <v>37</v>
      </c>
      <c r="B48" s="89">
        <f t="shared" si="0"/>
        <v>2614</v>
      </c>
      <c r="C48" s="89">
        <f t="shared" si="1"/>
        <v>1283</v>
      </c>
      <c r="D48" s="89">
        <f t="shared" si="2"/>
        <v>1331</v>
      </c>
      <c r="E48" s="90"/>
      <c r="F48" s="90">
        <v>292</v>
      </c>
      <c r="G48" s="90">
        <v>140</v>
      </c>
      <c r="H48" s="90">
        <f t="shared" si="3"/>
        <v>152</v>
      </c>
      <c r="I48" s="90"/>
      <c r="J48" s="90">
        <v>403</v>
      </c>
      <c r="K48" s="90">
        <v>189</v>
      </c>
      <c r="L48" s="90">
        <f t="shared" si="4"/>
        <v>214</v>
      </c>
      <c r="M48" s="90"/>
      <c r="N48" s="90">
        <v>503</v>
      </c>
      <c r="O48" s="90">
        <v>256</v>
      </c>
      <c r="P48" s="90">
        <f t="shared" si="5"/>
        <v>247</v>
      </c>
      <c r="Q48" s="90"/>
      <c r="R48" s="90">
        <v>705</v>
      </c>
      <c r="S48" s="90">
        <v>345</v>
      </c>
      <c r="T48" s="90">
        <f t="shared" si="6"/>
        <v>360</v>
      </c>
      <c r="U48" s="90"/>
      <c r="V48" s="90">
        <v>711</v>
      </c>
      <c r="W48" s="90">
        <v>353</v>
      </c>
      <c r="X48" s="90">
        <f t="shared" si="7"/>
        <v>358</v>
      </c>
    </row>
    <row r="49" spans="1:24" s="1" customFormat="1" x14ac:dyDescent="0.2">
      <c r="A49" s="18" t="s">
        <v>20</v>
      </c>
      <c r="B49" s="89">
        <f t="shared" si="0"/>
        <v>4376</v>
      </c>
      <c r="C49" s="89">
        <f t="shared" si="1"/>
        <v>1918</v>
      </c>
      <c r="D49" s="89">
        <f t="shared" si="2"/>
        <v>2458</v>
      </c>
      <c r="E49" s="89"/>
      <c r="F49" s="90">
        <v>691</v>
      </c>
      <c r="G49" s="90">
        <v>333</v>
      </c>
      <c r="H49" s="90">
        <f t="shared" si="3"/>
        <v>358</v>
      </c>
      <c r="I49" s="89"/>
      <c r="J49" s="90">
        <v>810</v>
      </c>
      <c r="K49" s="90">
        <v>364</v>
      </c>
      <c r="L49" s="90">
        <f t="shared" si="4"/>
        <v>446</v>
      </c>
      <c r="M49" s="89"/>
      <c r="N49" s="90">
        <v>892</v>
      </c>
      <c r="O49" s="90">
        <v>387</v>
      </c>
      <c r="P49" s="90">
        <f t="shared" si="5"/>
        <v>505</v>
      </c>
      <c r="Q49" s="89"/>
      <c r="R49" s="90">
        <v>1066</v>
      </c>
      <c r="S49" s="90">
        <v>456</v>
      </c>
      <c r="T49" s="90">
        <f t="shared" si="6"/>
        <v>610</v>
      </c>
      <c r="U49" s="89"/>
      <c r="V49" s="90">
        <v>917</v>
      </c>
      <c r="W49" s="90">
        <v>378</v>
      </c>
      <c r="X49" s="90">
        <f t="shared" si="7"/>
        <v>539</v>
      </c>
    </row>
    <row r="50" spans="1:24" s="1" customFormat="1" x14ac:dyDescent="0.2">
      <c r="A50" s="19" t="s">
        <v>40</v>
      </c>
      <c r="B50" s="89">
        <f t="shared" si="0"/>
        <v>794</v>
      </c>
      <c r="C50" s="89">
        <f t="shared" si="1"/>
        <v>380</v>
      </c>
      <c r="D50" s="89">
        <f t="shared" si="2"/>
        <v>414</v>
      </c>
      <c r="E50" s="89"/>
      <c r="F50" s="89">
        <v>85</v>
      </c>
      <c r="G50" s="89">
        <v>34</v>
      </c>
      <c r="H50" s="90">
        <f t="shared" si="3"/>
        <v>51</v>
      </c>
      <c r="I50" s="89"/>
      <c r="J50" s="89">
        <v>107</v>
      </c>
      <c r="K50" s="89">
        <v>52</v>
      </c>
      <c r="L50" s="90">
        <f t="shared" si="4"/>
        <v>55</v>
      </c>
      <c r="M50" s="89"/>
      <c r="N50" s="89">
        <v>141</v>
      </c>
      <c r="O50" s="89">
        <v>75</v>
      </c>
      <c r="P50" s="90">
        <f t="shared" si="5"/>
        <v>66</v>
      </c>
      <c r="Q50" s="89"/>
      <c r="R50" s="89">
        <v>221</v>
      </c>
      <c r="S50" s="89">
        <v>114</v>
      </c>
      <c r="T50" s="90">
        <f t="shared" si="6"/>
        <v>107</v>
      </c>
      <c r="U50" s="89"/>
      <c r="V50" s="89">
        <v>240</v>
      </c>
      <c r="W50" s="89">
        <v>105</v>
      </c>
      <c r="X50" s="90">
        <f t="shared" si="7"/>
        <v>135</v>
      </c>
    </row>
    <row r="51" spans="1:24" s="1" customFormat="1" x14ac:dyDescent="0.2">
      <c r="A51" s="19" t="s">
        <v>21</v>
      </c>
      <c r="B51" s="89">
        <f t="shared" si="0"/>
        <v>2253</v>
      </c>
      <c r="C51" s="89">
        <f t="shared" si="1"/>
        <v>934</v>
      </c>
      <c r="D51" s="89">
        <f t="shared" si="2"/>
        <v>1319</v>
      </c>
      <c r="E51" s="89"/>
      <c r="F51" s="89">
        <v>287</v>
      </c>
      <c r="G51" s="89">
        <v>113</v>
      </c>
      <c r="H51" s="90">
        <f t="shared" si="3"/>
        <v>174</v>
      </c>
      <c r="I51" s="89"/>
      <c r="J51" s="89">
        <v>436</v>
      </c>
      <c r="K51" s="89">
        <v>173</v>
      </c>
      <c r="L51" s="90">
        <f t="shared" si="4"/>
        <v>263</v>
      </c>
      <c r="M51" s="89"/>
      <c r="N51" s="89">
        <v>481</v>
      </c>
      <c r="O51" s="89">
        <v>212</v>
      </c>
      <c r="P51" s="90">
        <f t="shared" si="5"/>
        <v>269</v>
      </c>
      <c r="Q51" s="89"/>
      <c r="R51" s="89">
        <v>567</v>
      </c>
      <c r="S51" s="89">
        <v>239</v>
      </c>
      <c r="T51" s="90">
        <f t="shared" si="6"/>
        <v>328</v>
      </c>
      <c r="U51" s="89"/>
      <c r="V51" s="89">
        <v>482</v>
      </c>
      <c r="W51" s="89">
        <v>197</v>
      </c>
      <c r="X51" s="90">
        <f t="shared" si="7"/>
        <v>285</v>
      </c>
    </row>
    <row r="52" spans="1:24" s="1" customFormat="1" x14ac:dyDescent="0.2">
      <c r="A52" s="19" t="s">
        <v>87</v>
      </c>
      <c r="B52" s="89">
        <f t="shared" si="0"/>
        <v>1676</v>
      </c>
      <c r="C52" s="89">
        <f t="shared" si="1"/>
        <v>755</v>
      </c>
      <c r="D52" s="89">
        <f t="shared" si="2"/>
        <v>921</v>
      </c>
      <c r="E52" s="89"/>
      <c r="F52" s="89">
        <v>194</v>
      </c>
      <c r="G52" s="89">
        <v>83</v>
      </c>
      <c r="H52" s="90">
        <f t="shared" si="3"/>
        <v>111</v>
      </c>
      <c r="I52" s="89"/>
      <c r="J52" s="89">
        <v>214</v>
      </c>
      <c r="K52" s="89">
        <v>93</v>
      </c>
      <c r="L52" s="90">
        <f t="shared" si="4"/>
        <v>121</v>
      </c>
      <c r="M52" s="89"/>
      <c r="N52" s="89">
        <v>322</v>
      </c>
      <c r="O52" s="89">
        <v>158</v>
      </c>
      <c r="P52" s="90">
        <f t="shared" si="5"/>
        <v>164</v>
      </c>
      <c r="Q52" s="89"/>
      <c r="R52" s="89">
        <v>466</v>
      </c>
      <c r="S52" s="89">
        <v>199</v>
      </c>
      <c r="T52" s="90">
        <f t="shared" si="6"/>
        <v>267</v>
      </c>
      <c r="U52" s="89"/>
      <c r="V52" s="89">
        <v>480</v>
      </c>
      <c r="W52" s="89">
        <v>222</v>
      </c>
      <c r="X52" s="90">
        <f t="shared" si="7"/>
        <v>258</v>
      </c>
    </row>
    <row r="53" spans="1:24" s="1" customFormat="1" x14ac:dyDescent="0.2">
      <c r="A53" s="19" t="s">
        <v>29</v>
      </c>
      <c r="B53" s="89">
        <f t="shared" si="0"/>
        <v>1910</v>
      </c>
      <c r="C53" s="89">
        <f t="shared" si="1"/>
        <v>772</v>
      </c>
      <c r="D53" s="89">
        <f t="shared" si="2"/>
        <v>1138</v>
      </c>
      <c r="E53" s="89"/>
      <c r="F53" s="89">
        <v>268</v>
      </c>
      <c r="G53" s="89">
        <v>121</v>
      </c>
      <c r="H53" s="90">
        <f t="shared" si="3"/>
        <v>147</v>
      </c>
      <c r="I53" s="89"/>
      <c r="J53" s="89">
        <v>331</v>
      </c>
      <c r="K53" s="89">
        <v>139</v>
      </c>
      <c r="L53" s="90">
        <f t="shared" si="4"/>
        <v>192</v>
      </c>
      <c r="M53" s="89"/>
      <c r="N53" s="89">
        <v>344</v>
      </c>
      <c r="O53" s="89">
        <v>136</v>
      </c>
      <c r="P53" s="90">
        <f t="shared" si="5"/>
        <v>208</v>
      </c>
      <c r="Q53" s="89"/>
      <c r="R53" s="89">
        <v>506</v>
      </c>
      <c r="S53" s="89">
        <v>212</v>
      </c>
      <c r="T53" s="90">
        <f t="shared" si="6"/>
        <v>294</v>
      </c>
      <c r="U53" s="89"/>
      <c r="V53" s="89">
        <v>461</v>
      </c>
      <c r="W53" s="89">
        <v>164</v>
      </c>
      <c r="X53" s="90">
        <f t="shared" si="7"/>
        <v>297</v>
      </c>
    </row>
    <row r="54" spans="1:24" s="1" customFormat="1" x14ac:dyDescent="0.2">
      <c r="A54" s="19" t="s">
        <v>41</v>
      </c>
      <c r="B54" s="89">
        <f t="shared" si="0"/>
        <v>278</v>
      </c>
      <c r="C54" s="89">
        <f t="shared" si="1"/>
        <v>151</v>
      </c>
      <c r="D54" s="89">
        <f t="shared" si="2"/>
        <v>127</v>
      </c>
      <c r="E54" s="89"/>
      <c r="F54" s="89">
        <v>20</v>
      </c>
      <c r="G54" s="89">
        <v>10</v>
      </c>
      <c r="H54" s="90">
        <f t="shared" si="3"/>
        <v>10</v>
      </c>
      <c r="I54" s="89"/>
      <c r="J54" s="89">
        <v>34</v>
      </c>
      <c r="K54" s="89">
        <v>18</v>
      </c>
      <c r="L54" s="90">
        <f t="shared" si="4"/>
        <v>16</v>
      </c>
      <c r="M54" s="89"/>
      <c r="N54" s="89">
        <v>44</v>
      </c>
      <c r="O54" s="89">
        <v>28</v>
      </c>
      <c r="P54" s="90">
        <f t="shared" si="5"/>
        <v>16</v>
      </c>
      <c r="Q54" s="89"/>
      <c r="R54" s="89">
        <v>75</v>
      </c>
      <c r="S54" s="89">
        <v>39</v>
      </c>
      <c r="T54" s="90">
        <f t="shared" si="6"/>
        <v>36</v>
      </c>
      <c r="U54" s="89"/>
      <c r="V54" s="89">
        <v>105</v>
      </c>
      <c r="W54" s="89">
        <v>56</v>
      </c>
      <c r="X54" s="90">
        <f t="shared" si="7"/>
        <v>49</v>
      </c>
    </row>
    <row r="55" spans="1:24" s="1" customFormat="1" x14ac:dyDescent="0.2">
      <c r="A55" s="19" t="s">
        <v>42</v>
      </c>
      <c r="B55" s="89">
        <f t="shared" si="0"/>
        <v>256</v>
      </c>
      <c r="C55" s="89">
        <f t="shared" si="1"/>
        <v>118</v>
      </c>
      <c r="D55" s="89">
        <f t="shared" si="2"/>
        <v>138</v>
      </c>
      <c r="E55" s="89"/>
      <c r="F55" s="89">
        <v>25</v>
      </c>
      <c r="G55" s="89">
        <v>12</v>
      </c>
      <c r="H55" s="90">
        <f t="shared" si="3"/>
        <v>13</v>
      </c>
      <c r="I55" s="89"/>
      <c r="J55" s="89">
        <v>34</v>
      </c>
      <c r="K55" s="89">
        <v>16</v>
      </c>
      <c r="L55" s="90">
        <f t="shared" si="4"/>
        <v>18</v>
      </c>
      <c r="M55" s="89"/>
      <c r="N55" s="89">
        <v>44</v>
      </c>
      <c r="O55" s="89">
        <v>24</v>
      </c>
      <c r="P55" s="90">
        <f t="shared" si="5"/>
        <v>20</v>
      </c>
      <c r="Q55" s="89"/>
      <c r="R55" s="89">
        <v>74</v>
      </c>
      <c r="S55" s="89">
        <v>30</v>
      </c>
      <c r="T55" s="90">
        <f t="shared" si="6"/>
        <v>44</v>
      </c>
      <c r="U55" s="89"/>
      <c r="V55" s="89">
        <v>79</v>
      </c>
      <c r="W55" s="89">
        <v>36</v>
      </c>
      <c r="X55" s="90">
        <f t="shared" si="7"/>
        <v>43</v>
      </c>
    </row>
    <row r="56" spans="1:24" s="1" customFormat="1" x14ac:dyDescent="0.2">
      <c r="A56" s="19" t="s">
        <v>30</v>
      </c>
      <c r="B56" s="89">
        <f t="shared" si="0"/>
        <v>762</v>
      </c>
      <c r="C56" s="89">
        <f t="shared" si="1"/>
        <v>365</v>
      </c>
      <c r="D56" s="89">
        <f t="shared" si="2"/>
        <v>397</v>
      </c>
      <c r="E56" s="89"/>
      <c r="F56" s="89">
        <v>72</v>
      </c>
      <c r="G56" s="89">
        <v>43</v>
      </c>
      <c r="H56" s="90">
        <f t="shared" si="3"/>
        <v>29</v>
      </c>
      <c r="I56" s="89"/>
      <c r="J56" s="89">
        <v>81</v>
      </c>
      <c r="K56" s="89">
        <v>50</v>
      </c>
      <c r="L56" s="90">
        <f t="shared" si="4"/>
        <v>31</v>
      </c>
      <c r="M56" s="89"/>
      <c r="N56" s="89">
        <v>100</v>
      </c>
      <c r="O56" s="89">
        <v>54</v>
      </c>
      <c r="P56" s="90">
        <f t="shared" si="5"/>
        <v>46</v>
      </c>
      <c r="Q56" s="89"/>
      <c r="R56" s="89">
        <v>233</v>
      </c>
      <c r="S56" s="89">
        <v>103</v>
      </c>
      <c r="T56" s="90">
        <f t="shared" si="6"/>
        <v>130</v>
      </c>
      <c r="U56" s="89"/>
      <c r="V56" s="89">
        <v>276</v>
      </c>
      <c r="W56" s="89">
        <v>115</v>
      </c>
      <c r="X56" s="90">
        <f t="shared" si="7"/>
        <v>161</v>
      </c>
    </row>
    <row r="57" spans="1:24" s="1" customFormat="1" x14ac:dyDescent="0.2">
      <c r="A57" s="19" t="s">
        <v>31</v>
      </c>
      <c r="B57" s="89">
        <f t="shared" si="0"/>
        <v>747</v>
      </c>
      <c r="C57" s="89">
        <f t="shared" si="1"/>
        <v>329</v>
      </c>
      <c r="D57" s="89">
        <f t="shared" si="2"/>
        <v>418</v>
      </c>
      <c r="E57" s="89"/>
      <c r="F57" s="89">
        <v>94</v>
      </c>
      <c r="G57" s="89">
        <v>40</v>
      </c>
      <c r="H57" s="90">
        <f t="shared" si="3"/>
        <v>54</v>
      </c>
      <c r="I57" s="89"/>
      <c r="J57" s="89">
        <v>90</v>
      </c>
      <c r="K57" s="89">
        <v>42</v>
      </c>
      <c r="L57" s="90">
        <f t="shared" si="4"/>
        <v>48</v>
      </c>
      <c r="M57" s="89"/>
      <c r="N57" s="89">
        <v>131</v>
      </c>
      <c r="O57" s="89">
        <v>57</v>
      </c>
      <c r="P57" s="90">
        <f t="shared" si="5"/>
        <v>74</v>
      </c>
      <c r="Q57" s="89"/>
      <c r="R57" s="89">
        <v>218</v>
      </c>
      <c r="S57" s="89">
        <v>101</v>
      </c>
      <c r="T57" s="90">
        <f t="shared" si="6"/>
        <v>117</v>
      </c>
      <c r="U57" s="89"/>
      <c r="V57" s="89">
        <v>214</v>
      </c>
      <c r="W57" s="89">
        <v>89</v>
      </c>
      <c r="X57" s="90">
        <f t="shared" si="7"/>
        <v>125</v>
      </c>
    </row>
    <row r="58" spans="1:24" s="1" customFormat="1" x14ac:dyDescent="0.2">
      <c r="A58" s="19" t="s">
        <v>32</v>
      </c>
      <c r="B58" s="89">
        <f t="shared" si="0"/>
        <v>2960</v>
      </c>
      <c r="C58" s="89">
        <f t="shared" si="1"/>
        <v>1471</v>
      </c>
      <c r="D58" s="89">
        <f t="shared" si="2"/>
        <v>1489</v>
      </c>
      <c r="E58" s="89"/>
      <c r="F58" s="89">
        <v>292</v>
      </c>
      <c r="G58" s="89">
        <v>143</v>
      </c>
      <c r="H58" s="90">
        <f t="shared" si="3"/>
        <v>149</v>
      </c>
      <c r="I58" s="89"/>
      <c r="J58" s="89">
        <v>463</v>
      </c>
      <c r="K58" s="89">
        <v>240</v>
      </c>
      <c r="L58" s="90">
        <f t="shared" si="4"/>
        <v>223</v>
      </c>
      <c r="M58" s="89"/>
      <c r="N58" s="89">
        <v>500</v>
      </c>
      <c r="O58" s="89">
        <v>253</v>
      </c>
      <c r="P58" s="90">
        <f t="shared" si="5"/>
        <v>247</v>
      </c>
      <c r="Q58" s="89"/>
      <c r="R58" s="89">
        <v>795</v>
      </c>
      <c r="S58" s="89">
        <v>402</v>
      </c>
      <c r="T58" s="90">
        <f t="shared" si="6"/>
        <v>393</v>
      </c>
      <c r="U58" s="89"/>
      <c r="V58" s="89">
        <v>910</v>
      </c>
      <c r="W58" s="89">
        <v>433</v>
      </c>
      <c r="X58" s="90">
        <f t="shared" si="7"/>
        <v>477</v>
      </c>
    </row>
    <row r="59" spans="1:24" s="1" customFormat="1" x14ac:dyDescent="0.2">
      <c r="A59" s="19" t="s">
        <v>54</v>
      </c>
      <c r="B59" s="89">
        <f t="shared" si="0"/>
        <v>2117</v>
      </c>
      <c r="C59" s="89">
        <f t="shared" si="1"/>
        <v>880</v>
      </c>
      <c r="D59" s="89">
        <f t="shared" si="2"/>
        <v>1237</v>
      </c>
      <c r="E59" s="89"/>
      <c r="F59" s="89">
        <v>289</v>
      </c>
      <c r="G59" s="89">
        <v>117</v>
      </c>
      <c r="H59" s="90">
        <f t="shared" si="3"/>
        <v>172</v>
      </c>
      <c r="I59" s="89"/>
      <c r="J59" s="89">
        <v>343</v>
      </c>
      <c r="K59" s="89">
        <v>147</v>
      </c>
      <c r="L59" s="90">
        <f t="shared" si="4"/>
        <v>196</v>
      </c>
      <c r="M59" s="89"/>
      <c r="N59" s="89">
        <v>354</v>
      </c>
      <c r="O59" s="89">
        <v>144</v>
      </c>
      <c r="P59" s="90">
        <f t="shared" si="5"/>
        <v>210</v>
      </c>
      <c r="Q59" s="89"/>
      <c r="R59" s="89">
        <v>571</v>
      </c>
      <c r="S59" s="89">
        <v>244</v>
      </c>
      <c r="T59" s="90">
        <f t="shared" si="6"/>
        <v>327</v>
      </c>
      <c r="U59" s="89"/>
      <c r="V59" s="89">
        <v>560</v>
      </c>
      <c r="W59" s="89">
        <v>228</v>
      </c>
      <c r="X59" s="90">
        <f t="shared" si="7"/>
        <v>332</v>
      </c>
    </row>
    <row r="60" spans="1:24" s="1" customFormat="1" x14ac:dyDescent="0.2">
      <c r="A60" s="19" t="s">
        <v>43</v>
      </c>
      <c r="B60" s="89">
        <f t="shared" si="0"/>
        <v>1559</v>
      </c>
      <c r="C60" s="89">
        <f t="shared" si="1"/>
        <v>776</v>
      </c>
      <c r="D60" s="89">
        <f t="shared" si="2"/>
        <v>783</v>
      </c>
      <c r="E60" s="89"/>
      <c r="F60" s="89">
        <v>165</v>
      </c>
      <c r="G60" s="89">
        <v>80</v>
      </c>
      <c r="H60" s="90">
        <f t="shared" si="3"/>
        <v>85</v>
      </c>
      <c r="I60" s="89"/>
      <c r="J60" s="89">
        <v>232</v>
      </c>
      <c r="K60" s="89">
        <v>118</v>
      </c>
      <c r="L60" s="90">
        <f t="shared" si="4"/>
        <v>114</v>
      </c>
      <c r="M60" s="89"/>
      <c r="N60" s="89">
        <v>256</v>
      </c>
      <c r="O60" s="89">
        <v>137</v>
      </c>
      <c r="P60" s="90">
        <f t="shared" si="5"/>
        <v>119</v>
      </c>
      <c r="Q60" s="89"/>
      <c r="R60" s="89">
        <v>468</v>
      </c>
      <c r="S60" s="89">
        <v>240</v>
      </c>
      <c r="T60" s="90">
        <f t="shared" si="6"/>
        <v>228</v>
      </c>
      <c r="U60" s="89"/>
      <c r="V60" s="89">
        <v>438</v>
      </c>
      <c r="W60" s="89">
        <v>201</v>
      </c>
      <c r="X60" s="90">
        <f t="shared" si="7"/>
        <v>237</v>
      </c>
    </row>
    <row r="61" spans="1:24" s="1" customFormat="1" x14ac:dyDescent="0.2">
      <c r="A61" s="19" t="s">
        <v>45</v>
      </c>
      <c r="B61" s="89">
        <f t="shared" si="0"/>
        <v>2387</v>
      </c>
      <c r="C61" s="89">
        <f t="shared" si="1"/>
        <v>1045</v>
      </c>
      <c r="D61" s="89">
        <f t="shared" si="2"/>
        <v>1342</v>
      </c>
      <c r="E61" s="89"/>
      <c r="F61" s="89">
        <v>271</v>
      </c>
      <c r="G61" s="89">
        <v>124</v>
      </c>
      <c r="H61" s="90">
        <f t="shared" si="3"/>
        <v>147</v>
      </c>
      <c r="I61" s="89"/>
      <c r="J61" s="89">
        <v>315</v>
      </c>
      <c r="K61" s="89">
        <v>144</v>
      </c>
      <c r="L61" s="90">
        <f t="shared" si="4"/>
        <v>171</v>
      </c>
      <c r="M61" s="89"/>
      <c r="N61" s="89">
        <v>402</v>
      </c>
      <c r="O61" s="89">
        <v>187</v>
      </c>
      <c r="P61" s="90">
        <f t="shared" si="5"/>
        <v>215</v>
      </c>
      <c r="Q61" s="89"/>
      <c r="R61" s="89">
        <v>702</v>
      </c>
      <c r="S61" s="89">
        <v>305</v>
      </c>
      <c r="T61" s="90">
        <f t="shared" si="6"/>
        <v>397</v>
      </c>
      <c r="U61" s="89"/>
      <c r="V61" s="89">
        <v>697</v>
      </c>
      <c r="W61" s="89">
        <v>285</v>
      </c>
      <c r="X61" s="90">
        <f t="shared" si="7"/>
        <v>412</v>
      </c>
    </row>
    <row r="62" spans="1:24" s="1" customFormat="1" x14ac:dyDescent="0.2">
      <c r="A62" s="19" t="s">
        <v>46</v>
      </c>
      <c r="B62" s="89">
        <f t="shared" si="0"/>
        <v>2127</v>
      </c>
      <c r="C62" s="89">
        <f t="shared" si="1"/>
        <v>1016</v>
      </c>
      <c r="D62" s="89">
        <f t="shared" si="2"/>
        <v>1111</v>
      </c>
      <c r="E62" s="89"/>
      <c r="F62" s="89">
        <v>199</v>
      </c>
      <c r="G62" s="89">
        <v>92</v>
      </c>
      <c r="H62" s="90">
        <f t="shared" si="3"/>
        <v>107</v>
      </c>
      <c r="I62" s="89"/>
      <c r="J62" s="89">
        <v>231</v>
      </c>
      <c r="K62" s="89">
        <v>116</v>
      </c>
      <c r="L62" s="90">
        <f t="shared" si="4"/>
        <v>115</v>
      </c>
      <c r="M62" s="89"/>
      <c r="N62" s="89">
        <v>301</v>
      </c>
      <c r="O62" s="89">
        <v>159</v>
      </c>
      <c r="P62" s="90">
        <f t="shared" si="5"/>
        <v>142</v>
      </c>
      <c r="Q62" s="89"/>
      <c r="R62" s="89">
        <v>728</v>
      </c>
      <c r="S62" s="89">
        <v>357</v>
      </c>
      <c r="T62" s="90">
        <f t="shared" si="6"/>
        <v>371</v>
      </c>
      <c r="U62" s="89"/>
      <c r="V62" s="89">
        <v>668</v>
      </c>
      <c r="W62" s="89">
        <v>292</v>
      </c>
      <c r="X62" s="90">
        <f t="shared" si="7"/>
        <v>376</v>
      </c>
    </row>
    <row r="63" spans="1:24" s="1" customFormat="1" ht="13.5" thickBot="1" x14ac:dyDescent="0.25">
      <c r="A63" s="19" t="s">
        <v>47</v>
      </c>
      <c r="B63" s="89">
        <f t="shared" si="0"/>
        <v>225</v>
      </c>
      <c r="C63" s="89">
        <f t="shared" si="1"/>
        <v>125</v>
      </c>
      <c r="D63" s="89">
        <f t="shared" si="2"/>
        <v>100</v>
      </c>
      <c r="E63" s="89"/>
      <c r="F63" s="89">
        <v>12</v>
      </c>
      <c r="G63" s="89">
        <v>7</v>
      </c>
      <c r="H63" s="90">
        <f t="shared" si="3"/>
        <v>5</v>
      </c>
      <c r="I63" s="89"/>
      <c r="J63" s="89">
        <v>32</v>
      </c>
      <c r="K63" s="89">
        <v>15</v>
      </c>
      <c r="L63" s="90">
        <f t="shared" si="4"/>
        <v>17</v>
      </c>
      <c r="M63" s="89"/>
      <c r="N63" s="89">
        <v>44</v>
      </c>
      <c r="O63" s="89">
        <v>27</v>
      </c>
      <c r="P63" s="90">
        <f t="shared" si="5"/>
        <v>17</v>
      </c>
      <c r="Q63" s="89"/>
      <c r="R63" s="89">
        <v>71</v>
      </c>
      <c r="S63" s="89">
        <v>39</v>
      </c>
      <c r="T63" s="90">
        <f t="shared" si="6"/>
        <v>32</v>
      </c>
      <c r="U63" s="89"/>
      <c r="V63" s="89">
        <v>66</v>
      </c>
      <c r="W63" s="89">
        <v>37</v>
      </c>
      <c r="X63" s="90">
        <f t="shared" si="7"/>
        <v>29</v>
      </c>
    </row>
    <row r="64" spans="1:24" x14ac:dyDescent="0.2">
      <c r="A64" s="134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</row>
  </sheetData>
  <mergeCells count="19">
    <mergeCell ref="R6:T6"/>
    <mergeCell ref="V6:X6"/>
    <mergeCell ref="A37:A38"/>
    <mergeCell ref="B37:D37"/>
    <mergeCell ref="F37:H37"/>
    <mergeCell ref="J37:L37"/>
    <mergeCell ref="N37:P37"/>
    <mergeCell ref="R37:T37"/>
    <mergeCell ref="V37:X37"/>
    <mergeCell ref="A6:A7"/>
    <mergeCell ref="B6:D6"/>
    <mergeCell ref="F6:H6"/>
    <mergeCell ref="J6:L6"/>
    <mergeCell ref="N6:P6"/>
    <mergeCell ref="A1:X1"/>
    <mergeCell ref="A2:X2"/>
    <mergeCell ref="A3:X3"/>
    <mergeCell ref="A4:X4"/>
    <mergeCell ref="A5:X5"/>
  </mergeCells>
  <conditionalFormatting sqref="B40:D63">
    <cfRule type="cellIs" dxfId="28" priority="12" operator="equal">
      <formula>0</formula>
    </cfRule>
  </conditionalFormatting>
  <conditionalFormatting sqref="B9:X32 Q40:Q46 M42:O49 U42:W49 L42:L63 P42:P63 T42:T63 X42:X63 E43:G49 I43:K49 H43:H63">
    <cfRule type="cellIs" dxfId="27" priority="21" operator="equal">
      <formula>0</formula>
    </cfRule>
  </conditionalFormatting>
  <conditionalFormatting sqref="E42:K42">
    <cfRule type="cellIs" dxfId="26" priority="20" operator="equal">
      <formula>0</formula>
    </cfRule>
  </conditionalFormatting>
  <conditionalFormatting sqref="E40:P41">
    <cfRule type="cellIs" dxfId="25" priority="9" operator="equal">
      <formula>0</formula>
    </cfRule>
  </conditionalFormatting>
  <conditionalFormatting sqref="Q47:S49">
    <cfRule type="cellIs" dxfId="24" priority="15" operator="equal">
      <formula>0</formula>
    </cfRule>
  </conditionalFormatting>
  <conditionalFormatting sqref="R42:S46">
    <cfRule type="cellIs" dxfId="23" priority="14" operator="equal">
      <formula>0</formula>
    </cfRule>
  </conditionalFormatting>
  <conditionalFormatting sqref="R40:X41">
    <cfRule type="cellIs" dxfId="22" priority="7" operator="equal">
      <formula>0</formula>
    </cfRule>
  </conditionalFormatting>
  <hyperlinks>
    <hyperlink ref="Y2" location="Contenido!A1" display="Contenido" xr:uid="{00000000-0004-0000-2F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 tint="-0.499984740745262"/>
  </sheetPr>
  <dimension ref="A2:I25"/>
  <sheetViews>
    <sheetView showGridLines="0" topLeftCell="A12" zoomScaleNormal="100" workbookViewId="0">
      <selection activeCell="I2" sqref="I2"/>
    </sheetView>
  </sheetViews>
  <sheetFormatPr baseColWidth="10" defaultRowHeight="12.75" x14ac:dyDescent="0.2"/>
  <cols>
    <col min="1" max="16384" width="11" style="54"/>
  </cols>
  <sheetData>
    <row r="2" spans="1:9" ht="15" x14ac:dyDescent="0.25">
      <c r="I2" s="102" t="s">
        <v>124</v>
      </c>
    </row>
    <row r="7" spans="1:9" ht="12.75" customHeight="1" x14ac:dyDescent="0.2">
      <c r="A7" s="161" t="s">
        <v>128</v>
      </c>
      <c r="B7" s="161"/>
      <c r="C7" s="161"/>
      <c r="D7" s="161"/>
      <c r="E7" s="161"/>
      <c r="F7" s="161"/>
      <c r="G7" s="161"/>
      <c r="H7" s="161"/>
    </row>
    <row r="8" spans="1:9" ht="12.75" customHeight="1" x14ac:dyDescent="0.2">
      <c r="A8" s="161"/>
      <c r="B8" s="161"/>
      <c r="C8" s="161"/>
      <c r="D8" s="161"/>
      <c r="E8" s="161"/>
      <c r="F8" s="161"/>
      <c r="G8" s="161"/>
      <c r="H8" s="161"/>
    </row>
    <row r="9" spans="1:9" ht="12.75" customHeight="1" x14ac:dyDescent="0.2">
      <c r="A9" s="161"/>
      <c r="B9" s="161"/>
      <c r="C9" s="161"/>
      <c r="D9" s="161"/>
      <c r="E9" s="161"/>
      <c r="F9" s="161"/>
      <c r="G9" s="161"/>
      <c r="H9" s="161"/>
    </row>
    <row r="10" spans="1:9" ht="12.75" customHeight="1" x14ac:dyDescent="0.2">
      <c r="A10" s="161"/>
      <c r="B10" s="161"/>
      <c r="C10" s="161"/>
      <c r="D10" s="161"/>
      <c r="E10" s="161"/>
      <c r="F10" s="161"/>
      <c r="G10" s="161"/>
      <c r="H10" s="161"/>
    </row>
    <row r="11" spans="1:9" ht="12.75" customHeight="1" x14ac:dyDescent="0.2">
      <c r="A11" s="161"/>
      <c r="B11" s="161"/>
      <c r="C11" s="161"/>
      <c r="D11" s="161"/>
      <c r="E11" s="161"/>
      <c r="F11" s="161"/>
      <c r="G11" s="161"/>
      <c r="H11" s="161"/>
    </row>
    <row r="12" spans="1:9" ht="12.75" customHeight="1" x14ac:dyDescent="0.2">
      <c r="A12" s="161"/>
      <c r="B12" s="161"/>
      <c r="C12" s="161"/>
      <c r="D12" s="161"/>
      <c r="E12" s="161"/>
      <c r="F12" s="161"/>
      <c r="G12" s="161"/>
      <c r="H12" s="161"/>
    </row>
    <row r="13" spans="1:9" ht="12.75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9" ht="12.75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9" ht="12.75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9" ht="12.75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2.75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2.75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ht="12.75" customHeight="1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ht="12.75" customHeight="1" x14ac:dyDescent="0.2">
      <c r="A20" s="161"/>
      <c r="B20" s="161"/>
      <c r="C20" s="161"/>
      <c r="D20" s="161"/>
      <c r="E20" s="161"/>
      <c r="F20" s="161"/>
      <c r="G20" s="161"/>
      <c r="H20" s="161"/>
    </row>
    <row r="21" spans="1:8" ht="12.75" customHeight="1" x14ac:dyDescent="0.2">
      <c r="A21" s="161"/>
      <c r="B21" s="161"/>
      <c r="C21" s="161"/>
      <c r="D21" s="161"/>
      <c r="E21" s="161"/>
      <c r="F21" s="161"/>
      <c r="G21" s="161"/>
      <c r="H21" s="161"/>
    </row>
    <row r="22" spans="1:8" ht="12.75" customHeight="1" x14ac:dyDescent="0.2">
      <c r="A22" s="161"/>
      <c r="B22" s="161"/>
      <c r="C22" s="161"/>
      <c r="D22" s="161"/>
      <c r="E22" s="161"/>
      <c r="F22" s="161"/>
      <c r="G22" s="161"/>
      <c r="H22" s="161"/>
    </row>
    <row r="23" spans="1:8" ht="12.75" customHeight="1" x14ac:dyDescent="0.2">
      <c r="A23" s="161"/>
      <c r="B23" s="161"/>
      <c r="C23" s="161"/>
      <c r="D23" s="161"/>
      <c r="E23" s="161"/>
      <c r="F23" s="161"/>
      <c r="G23" s="161"/>
      <c r="H23" s="161"/>
    </row>
    <row r="24" spans="1:8" x14ac:dyDescent="0.2">
      <c r="A24" s="161"/>
      <c r="B24" s="161"/>
      <c r="C24" s="161"/>
      <c r="D24" s="161"/>
      <c r="E24" s="161"/>
      <c r="F24" s="161"/>
      <c r="G24" s="161"/>
      <c r="H24" s="161"/>
    </row>
    <row r="25" spans="1:8" x14ac:dyDescent="0.2">
      <c r="A25" s="161"/>
      <c r="B25" s="161"/>
      <c r="C25" s="161"/>
      <c r="D25" s="161"/>
      <c r="E25" s="161"/>
      <c r="F25" s="161"/>
      <c r="G25" s="161"/>
      <c r="H25" s="161"/>
    </row>
  </sheetData>
  <mergeCells count="1">
    <mergeCell ref="A7:H25"/>
  </mergeCells>
  <hyperlinks>
    <hyperlink ref="I2" location="Contenido!A1" display="Contenido" xr:uid="{00000000-0004-0000-30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N50"/>
  <sheetViews>
    <sheetView showGridLines="0" zoomScaleNormal="100" zoomScaleSheetLayoutView="100" workbookViewId="0">
      <selection activeCell="N2" sqref="N2"/>
    </sheetView>
  </sheetViews>
  <sheetFormatPr baseColWidth="10" defaultColWidth="9.625" defaultRowHeight="12.75" x14ac:dyDescent="0.2"/>
  <cols>
    <col min="1" max="1" width="21.5" style="26" customWidth="1"/>
    <col min="2" max="13" width="8.125" style="25" customWidth="1"/>
    <col min="14" max="16384" width="9.625" style="25"/>
  </cols>
  <sheetData>
    <row r="1" spans="1:14" ht="15" x14ac:dyDescent="0.25">
      <c r="A1" s="163" t="s">
        <v>137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ht="15" x14ac:dyDescent="0.25">
      <c r="A2" s="164" t="s">
        <v>151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02" t="s">
        <v>124</v>
      </c>
    </row>
    <row r="3" spans="1:14" ht="15" x14ac:dyDescent="0.25">
      <c r="A3" s="164" t="s">
        <v>77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ht="15" x14ac:dyDescent="0.25">
      <c r="A4" s="163" t="s">
        <v>60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x14ac:dyDescent="0.25">
      <c r="A5" s="163" t="s">
        <v>59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s="34" customFormat="1" ht="24" customHeight="1" x14ac:dyDescent="0.15">
      <c r="A6" s="100" t="s">
        <v>91</v>
      </c>
      <c r="B6" s="101">
        <v>2010</v>
      </c>
      <c r="C6" s="101">
        <v>2011</v>
      </c>
      <c r="D6" s="101">
        <v>2012</v>
      </c>
      <c r="E6" s="101">
        <v>2013</v>
      </c>
      <c r="F6" s="101">
        <v>2014</v>
      </c>
      <c r="G6" s="101">
        <v>2015</v>
      </c>
      <c r="H6" s="101">
        <v>2016</v>
      </c>
      <c r="I6" s="101">
        <v>2017</v>
      </c>
      <c r="J6" s="101">
        <v>2018</v>
      </c>
      <c r="K6" s="101">
        <v>2019</v>
      </c>
      <c r="L6" s="101">
        <v>2020</v>
      </c>
      <c r="M6" s="101">
        <v>2021</v>
      </c>
    </row>
    <row r="7" spans="1:14" s="26" customFormat="1" ht="6.75" customHeight="1" x14ac:dyDescent="0.2">
      <c r="A7" s="24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4" s="26" customFormat="1" ht="13.5" customHeight="1" x14ac:dyDescent="0.2">
      <c r="A8" s="162" t="s">
        <v>101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</row>
    <row r="9" spans="1:14" ht="14.25" customHeight="1" x14ac:dyDescent="0.2">
      <c r="A9" s="28" t="s">
        <v>0</v>
      </c>
      <c r="B9" s="60">
        <v>54280</v>
      </c>
      <c r="C9" s="60">
        <v>55960</v>
      </c>
      <c r="D9" s="60">
        <v>53896</v>
      </c>
      <c r="E9" s="60">
        <v>46082</v>
      </c>
      <c r="F9" s="60">
        <v>41500</v>
      </c>
      <c r="G9" s="60">
        <v>42503</v>
      </c>
      <c r="H9" s="60">
        <v>37093</v>
      </c>
      <c r="I9" s="60">
        <v>29061</v>
      </c>
      <c r="J9" s="60">
        <v>12798</v>
      </c>
      <c r="K9" s="60">
        <v>24017</v>
      </c>
      <c r="L9" s="60">
        <v>8022</v>
      </c>
      <c r="M9" s="60">
        <v>6813</v>
      </c>
    </row>
    <row r="10" spans="1:14" ht="6.75" customHeight="1" x14ac:dyDescent="0.2">
      <c r="A10" s="29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4" ht="14.25" customHeight="1" x14ac:dyDescent="0.2">
      <c r="A11" s="29" t="s">
        <v>63</v>
      </c>
      <c r="B11" s="60">
        <v>4973</v>
      </c>
      <c r="C11" s="60">
        <v>4530</v>
      </c>
      <c r="D11" s="60">
        <v>4317</v>
      </c>
      <c r="E11" s="60">
        <v>2774</v>
      </c>
      <c r="F11" s="60">
        <v>3118</v>
      </c>
      <c r="G11" s="60">
        <v>2585</v>
      </c>
      <c r="H11" s="60">
        <v>1960</v>
      </c>
      <c r="I11" s="60">
        <v>-324</v>
      </c>
      <c r="J11" s="60">
        <v>-816</v>
      </c>
      <c r="K11" s="60">
        <v>533</v>
      </c>
      <c r="L11" s="60">
        <v>2498</v>
      </c>
      <c r="M11" s="60">
        <v>-1555</v>
      </c>
    </row>
    <row r="12" spans="1:14" ht="14.25" customHeight="1" x14ac:dyDescent="0.2">
      <c r="A12" s="30" t="s">
        <v>152</v>
      </c>
      <c r="B12" s="61" t="s">
        <v>8</v>
      </c>
      <c r="C12" s="61" t="s">
        <v>8</v>
      </c>
      <c r="D12" s="61" t="s">
        <v>8</v>
      </c>
      <c r="E12" s="61" t="s">
        <v>8</v>
      </c>
      <c r="F12" s="62">
        <v>-151</v>
      </c>
      <c r="G12" s="62">
        <v>-150</v>
      </c>
      <c r="H12" s="62">
        <v>-177</v>
      </c>
      <c r="I12" s="62">
        <v>-176</v>
      </c>
      <c r="J12" s="62">
        <v>-136</v>
      </c>
      <c r="K12" s="62">
        <v>-207</v>
      </c>
      <c r="L12" s="62">
        <v>280</v>
      </c>
      <c r="M12" s="62">
        <v>-374</v>
      </c>
    </row>
    <row r="13" spans="1:14" ht="14.25" customHeight="1" x14ac:dyDescent="0.2">
      <c r="A13" s="30" t="s">
        <v>94</v>
      </c>
      <c r="B13" s="62">
        <v>-123</v>
      </c>
      <c r="C13" s="62">
        <v>-162</v>
      </c>
      <c r="D13" s="62">
        <v>-149</v>
      </c>
      <c r="E13" s="62">
        <v>-301</v>
      </c>
      <c r="F13" s="62">
        <v>-98</v>
      </c>
      <c r="G13" s="62">
        <v>-164</v>
      </c>
      <c r="H13" s="62">
        <v>-129</v>
      </c>
      <c r="I13" s="62">
        <v>-112</v>
      </c>
      <c r="J13" s="62">
        <v>-111</v>
      </c>
      <c r="K13" s="62">
        <v>-195</v>
      </c>
      <c r="L13" s="62">
        <v>768</v>
      </c>
      <c r="M13" s="62">
        <v>-302</v>
      </c>
    </row>
    <row r="14" spans="1:14" ht="14.25" customHeight="1" x14ac:dyDescent="0.2">
      <c r="A14" s="30" t="s">
        <v>95</v>
      </c>
      <c r="B14" s="62">
        <v>24</v>
      </c>
      <c r="C14" s="62">
        <v>-8</v>
      </c>
      <c r="D14" s="62">
        <v>38</v>
      </c>
      <c r="E14" s="62">
        <v>-76</v>
      </c>
      <c r="F14" s="62">
        <v>-47</v>
      </c>
      <c r="G14" s="62">
        <v>-31</v>
      </c>
      <c r="H14" s="62">
        <v>-48</v>
      </c>
      <c r="I14" s="62">
        <v>-69</v>
      </c>
      <c r="J14" s="62">
        <v>-101</v>
      </c>
      <c r="K14" s="62">
        <v>-129</v>
      </c>
      <c r="L14" s="62">
        <v>1274</v>
      </c>
      <c r="M14" s="62">
        <v>-255</v>
      </c>
    </row>
    <row r="15" spans="1:14" ht="14.25" customHeight="1" x14ac:dyDescent="0.2">
      <c r="A15" s="30" t="s">
        <v>96</v>
      </c>
      <c r="B15" s="61">
        <v>2932</v>
      </c>
      <c r="C15" s="61">
        <v>3006</v>
      </c>
      <c r="D15" s="61">
        <v>2735</v>
      </c>
      <c r="E15" s="61">
        <v>2065</v>
      </c>
      <c r="F15" s="61">
        <v>2344</v>
      </c>
      <c r="G15" s="61">
        <v>1944</v>
      </c>
      <c r="H15" s="61">
        <v>1665</v>
      </c>
      <c r="I15" s="62">
        <v>25</v>
      </c>
      <c r="J15" s="62">
        <v>-45</v>
      </c>
      <c r="K15" s="62">
        <v>397</v>
      </c>
      <c r="L15" s="62">
        <v>32</v>
      </c>
      <c r="M15" s="62">
        <v>-523</v>
      </c>
    </row>
    <row r="16" spans="1:14" ht="15.75" customHeight="1" x14ac:dyDescent="0.2">
      <c r="A16" s="30" t="s">
        <v>153</v>
      </c>
      <c r="B16" s="61">
        <v>2140</v>
      </c>
      <c r="C16" s="61">
        <v>1694</v>
      </c>
      <c r="D16" s="61">
        <v>1693</v>
      </c>
      <c r="E16" s="61">
        <v>1086</v>
      </c>
      <c r="F16" s="61">
        <v>1070</v>
      </c>
      <c r="G16" s="61">
        <v>986</v>
      </c>
      <c r="H16" s="61">
        <v>649</v>
      </c>
      <c r="I16" s="61">
        <v>8</v>
      </c>
      <c r="J16" s="61">
        <v>-423</v>
      </c>
      <c r="K16" s="61">
        <v>667</v>
      </c>
      <c r="L16" s="61">
        <v>144</v>
      </c>
      <c r="M16" s="61">
        <v>-101</v>
      </c>
    </row>
    <row r="17" spans="1:13" ht="6.75" customHeight="1" x14ac:dyDescent="0.2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14.25" customHeight="1" x14ac:dyDescent="0.2">
      <c r="A18" s="29" t="s">
        <v>6</v>
      </c>
      <c r="B18" s="60">
        <v>13762</v>
      </c>
      <c r="C18" s="60">
        <v>12343</v>
      </c>
      <c r="D18" s="60">
        <v>11752</v>
      </c>
      <c r="E18" s="60">
        <v>7812</v>
      </c>
      <c r="F18" s="60">
        <v>6147</v>
      </c>
      <c r="G18" s="60">
        <v>5897</v>
      </c>
      <c r="H18" s="60">
        <v>4421</v>
      </c>
      <c r="I18" s="60">
        <v>3023</v>
      </c>
      <c r="J18" s="60">
        <v>963</v>
      </c>
      <c r="K18" s="60">
        <v>3538</v>
      </c>
      <c r="L18" s="60">
        <v>976</v>
      </c>
      <c r="M18" s="60">
        <v>230</v>
      </c>
    </row>
    <row r="19" spans="1:13" ht="6.75" customHeight="1" x14ac:dyDescent="0.2">
      <c r="A19" s="3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s="26" customFormat="1" ht="14.25" customHeight="1" x14ac:dyDescent="0.2">
      <c r="A20" s="29" t="s">
        <v>64</v>
      </c>
      <c r="B20" s="92">
        <v>42</v>
      </c>
      <c r="C20" s="92">
        <v>55</v>
      </c>
      <c r="D20" s="92">
        <v>65</v>
      </c>
      <c r="E20" s="92">
        <v>82</v>
      </c>
      <c r="F20" s="92">
        <v>122</v>
      </c>
      <c r="G20" s="92">
        <v>64</v>
      </c>
      <c r="H20" s="92">
        <v>23</v>
      </c>
      <c r="I20" s="92">
        <v>72</v>
      </c>
      <c r="J20" s="92">
        <v>38</v>
      </c>
      <c r="K20" s="92">
        <v>64</v>
      </c>
      <c r="L20" s="92">
        <v>-7</v>
      </c>
      <c r="M20" s="92">
        <v>1</v>
      </c>
    </row>
    <row r="21" spans="1:13" ht="6.75" customHeight="1" x14ac:dyDescent="0.2">
      <c r="A21" s="28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ht="14.25" customHeight="1" x14ac:dyDescent="0.2">
      <c r="A22" s="29" t="s">
        <v>65</v>
      </c>
      <c r="B22" s="60">
        <v>35503</v>
      </c>
      <c r="C22" s="60">
        <v>39032</v>
      </c>
      <c r="D22" s="60">
        <v>37762</v>
      </c>
      <c r="E22" s="60">
        <v>35414</v>
      </c>
      <c r="F22" s="60">
        <v>32113</v>
      </c>
      <c r="G22" s="60">
        <v>33957</v>
      </c>
      <c r="H22" s="60">
        <v>30689</v>
      </c>
      <c r="I22" s="60">
        <v>26290</v>
      </c>
      <c r="J22" s="60">
        <v>12613</v>
      </c>
      <c r="K22" s="60">
        <v>19882</v>
      </c>
      <c r="L22" s="60">
        <v>4555</v>
      </c>
      <c r="M22" s="60">
        <v>8137</v>
      </c>
    </row>
    <row r="23" spans="1:13" ht="14.25" customHeight="1" x14ac:dyDescent="0.2">
      <c r="A23" s="30" t="s">
        <v>84</v>
      </c>
      <c r="B23" s="62">
        <v>20110</v>
      </c>
      <c r="C23" s="62">
        <v>22472</v>
      </c>
      <c r="D23" s="62">
        <v>20545</v>
      </c>
      <c r="E23" s="62">
        <v>18448</v>
      </c>
      <c r="F23" s="62">
        <v>15096</v>
      </c>
      <c r="G23" s="62">
        <v>15766</v>
      </c>
      <c r="H23" s="62">
        <v>13964</v>
      </c>
      <c r="I23" s="62">
        <v>11536</v>
      </c>
      <c r="J23" s="62">
        <v>4074</v>
      </c>
      <c r="K23" s="62">
        <v>6968</v>
      </c>
      <c r="L23" s="62">
        <v>1601</v>
      </c>
      <c r="M23" s="62">
        <v>708</v>
      </c>
    </row>
    <row r="24" spans="1:13" ht="14.25" customHeight="1" x14ac:dyDescent="0.2">
      <c r="A24" s="30" t="s">
        <v>75</v>
      </c>
      <c r="B24" s="62">
        <v>6289</v>
      </c>
      <c r="C24" s="62">
        <v>6913</v>
      </c>
      <c r="D24" s="62">
        <v>6543</v>
      </c>
      <c r="E24" s="62">
        <v>6733</v>
      </c>
      <c r="F24" s="62">
        <v>5317</v>
      </c>
      <c r="G24" s="62">
        <v>6172</v>
      </c>
      <c r="H24" s="62">
        <v>5775</v>
      </c>
      <c r="I24" s="62">
        <v>4479</v>
      </c>
      <c r="J24" s="62">
        <v>1879</v>
      </c>
      <c r="K24" s="62">
        <v>3337</v>
      </c>
      <c r="L24" s="62">
        <v>745</v>
      </c>
      <c r="M24" s="62">
        <v>1812</v>
      </c>
    </row>
    <row r="25" spans="1:13" ht="14.25" customHeight="1" x14ac:dyDescent="0.2">
      <c r="A25" s="30" t="s">
        <v>85</v>
      </c>
      <c r="B25" s="62">
        <v>8646</v>
      </c>
      <c r="C25" s="62">
        <v>8884</v>
      </c>
      <c r="D25" s="62">
        <v>9317</v>
      </c>
      <c r="E25" s="62">
        <v>8208</v>
      </c>
      <c r="F25" s="62">
        <v>8828</v>
      </c>
      <c r="G25" s="62">
        <v>9346</v>
      </c>
      <c r="H25" s="62">
        <v>8170</v>
      </c>
      <c r="I25" s="62">
        <v>7125</v>
      </c>
      <c r="J25" s="62">
        <v>4350</v>
      </c>
      <c r="K25" s="62">
        <v>5708</v>
      </c>
      <c r="L25" s="62">
        <v>-179</v>
      </c>
      <c r="M25" s="62">
        <v>540</v>
      </c>
    </row>
    <row r="26" spans="1:13" ht="14.25" customHeight="1" x14ac:dyDescent="0.2">
      <c r="A26" s="30" t="s">
        <v>76</v>
      </c>
      <c r="B26" s="62">
        <v>458</v>
      </c>
      <c r="C26" s="62">
        <v>763</v>
      </c>
      <c r="D26" s="62">
        <v>1357</v>
      </c>
      <c r="E26" s="62">
        <v>2025</v>
      </c>
      <c r="F26" s="62">
        <v>2872</v>
      </c>
      <c r="G26" s="62">
        <v>2673</v>
      </c>
      <c r="H26" s="62">
        <v>2780</v>
      </c>
      <c r="I26" s="62">
        <v>3150</v>
      </c>
      <c r="J26" s="62">
        <v>2310</v>
      </c>
      <c r="K26" s="62">
        <v>3869</v>
      </c>
      <c r="L26" s="62">
        <v>2388</v>
      </c>
      <c r="M26" s="62">
        <v>5077</v>
      </c>
    </row>
    <row r="27" spans="1:13" ht="6.75" customHeight="1" x14ac:dyDescent="0.2">
      <c r="A27" s="30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3" s="26" customFormat="1" ht="15.75" customHeight="1" x14ac:dyDescent="0.2">
      <c r="A28" s="162" t="s">
        <v>157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</row>
    <row r="29" spans="1:13" ht="14.25" customHeight="1" x14ac:dyDescent="0.2">
      <c r="A29" s="28" t="s">
        <v>0</v>
      </c>
      <c r="B29" s="106">
        <v>5.7</v>
      </c>
      <c r="C29" s="106">
        <v>5.9</v>
      </c>
      <c r="D29" s="106">
        <v>5.8</v>
      </c>
      <c r="E29" s="106">
        <v>5</v>
      </c>
      <c r="F29" s="106">
        <v>4.5</v>
      </c>
      <c r="G29" s="106">
        <v>4.5999999999999996</v>
      </c>
      <c r="H29" s="106">
        <v>3.9976763836079425</v>
      </c>
      <c r="I29" s="106">
        <v>3.1288389134064944</v>
      </c>
      <c r="J29" s="106">
        <v>1.3333083298953605</v>
      </c>
      <c r="K29" s="106">
        <v>2.4194149563101024</v>
      </c>
      <c r="L29" s="106">
        <v>0.7948299363492709</v>
      </c>
      <c r="M29" s="106">
        <v>0.67690082156067721</v>
      </c>
    </row>
    <row r="30" spans="1:13" ht="6.75" customHeight="1" x14ac:dyDescent="0.2">
      <c r="A30" s="29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</row>
    <row r="31" spans="1:13" ht="14.25" customHeight="1" x14ac:dyDescent="0.2">
      <c r="A31" s="29" t="s">
        <v>63</v>
      </c>
      <c r="B31" s="106">
        <v>4.5</v>
      </c>
      <c r="C31" s="106">
        <v>4.0999999999999996</v>
      </c>
      <c r="D31" s="106">
        <v>3.8</v>
      </c>
      <c r="E31" s="106">
        <v>2.4</v>
      </c>
      <c r="F31" s="106">
        <v>2.6</v>
      </c>
      <c r="G31" s="106">
        <v>2.2000000000000002</v>
      </c>
      <c r="H31" s="106">
        <v>1.684586889444688</v>
      </c>
      <c r="I31" s="106">
        <v>-0.26904042249310789</v>
      </c>
      <c r="J31" s="106">
        <v>-0.5633530552928262</v>
      </c>
      <c r="K31" s="106">
        <v>0.37451078211623184</v>
      </c>
      <c r="L31" s="106">
        <v>1.7266525198205609</v>
      </c>
      <c r="M31" s="106">
        <v>-1.1000000000000001</v>
      </c>
    </row>
    <row r="32" spans="1:13" ht="14.25" customHeight="1" x14ac:dyDescent="0.2">
      <c r="A32" s="30" t="s">
        <v>152</v>
      </c>
      <c r="B32" s="108" t="s">
        <v>8</v>
      </c>
      <c r="C32" s="108" t="s">
        <v>8</v>
      </c>
      <c r="D32" s="108" t="s">
        <v>8</v>
      </c>
      <c r="E32" s="108" t="s">
        <v>8</v>
      </c>
      <c r="F32" s="108">
        <v>-25.6</v>
      </c>
      <c r="G32" s="108">
        <v>-24.6</v>
      </c>
      <c r="H32" s="108">
        <v>-20.182440136830103</v>
      </c>
      <c r="I32" s="108">
        <v>-18.703506907545165</v>
      </c>
      <c r="J32" s="108">
        <v>-18.353576248313093</v>
      </c>
      <c r="K32" s="108">
        <v>-24.069767441860463</v>
      </c>
      <c r="L32" s="108">
        <v>27.833001988071572</v>
      </c>
      <c r="M32" s="108">
        <v>-61.5</v>
      </c>
    </row>
    <row r="33" spans="1:13" ht="14.25" customHeight="1" x14ac:dyDescent="0.2">
      <c r="A33" s="30" t="s">
        <v>94</v>
      </c>
      <c r="B33" s="108">
        <v>-6.7</v>
      </c>
      <c r="C33" s="108">
        <v>-9.1</v>
      </c>
      <c r="D33" s="108">
        <v>-8</v>
      </c>
      <c r="E33" s="108">
        <v>-17</v>
      </c>
      <c r="F33" s="108">
        <v>-5.6</v>
      </c>
      <c r="G33" s="108">
        <v>-9.8000000000000007</v>
      </c>
      <c r="H33" s="108">
        <v>-7.392550143266476</v>
      </c>
      <c r="I33" s="108">
        <v>-6.6945606694560666</v>
      </c>
      <c r="J33" s="108">
        <v>-5.8761249338274215</v>
      </c>
      <c r="K33" s="108">
        <v>-10.948905109489052</v>
      </c>
      <c r="L33" s="108">
        <v>41.580942068218732</v>
      </c>
      <c r="M33" s="108">
        <v>-26.3</v>
      </c>
    </row>
    <row r="34" spans="1:13" ht="14.25" customHeight="1" x14ac:dyDescent="0.2">
      <c r="A34" s="30" t="s">
        <v>95</v>
      </c>
      <c r="B34" s="108">
        <v>0.7</v>
      </c>
      <c r="C34" s="108">
        <v>-0.2</v>
      </c>
      <c r="D34" s="108">
        <v>1.1000000000000001</v>
      </c>
      <c r="E34" s="108">
        <v>-1.9</v>
      </c>
      <c r="F34" s="108">
        <v>-1.4</v>
      </c>
      <c r="G34" s="108">
        <v>-0.9</v>
      </c>
      <c r="H34" s="108">
        <v>-1.3544018058690745</v>
      </c>
      <c r="I34" s="108">
        <v>-2.0883777239709445</v>
      </c>
      <c r="J34" s="108">
        <v>-2.6947705442902881</v>
      </c>
      <c r="K34" s="108">
        <v>-3.3858267716535431</v>
      </c>
      <c r="L34" s="108">
        <v>34.451054624121149</v>
      </c>
      <c r="M34" s="108">
        <v>-10.8</v>
      </c>
    </row>
    <row r="35" spans="1:13" ht="14.25" customHeight="1" x14ac:dyDescent="0.2">
      <c r="A35" s="30" t="s">
        <v>96</v>
      </c>
      <c r="B35" s="107">
        <v>7.3</v>
      </c>
      <c r="C35" s="107">
        <v>7.2</v>
      </c>
      <c r="D35" s="107">
        <v>6.4</v>
      </c>
      <c r="E35" s="107">
        <v>4.5999999999999996</v>
      </c>
      <c r="F35" s="107">
        <v>5.0999999999999996</v>
      </c>
      <c r="G35" s="107">
        <v>4.4000000000000004</v>
      </c>
      <c r="H35" s="107">
        <v>3.5689788219154592</v>
      </c>
      <c r="I35" s="108">
        <v>5.0578619406004693E-2</v>
      </c>
      <c r="J35" s="108">
        <v>-7.2286834157938712E-2</v>
      </c>
      <c r="K35" s="108">
        <v>0.59222794062803008</v>
      </c>
      <c r="L35" s="108">
        <v>4.700421569059475E-2</v>
      </c>
      <c r="M35" s="108">
        <v>-0.8</v>
      </c>
    </row>
    <row r="36" spans="1:13" ht="15.75" customHeight="1" x14ac:dyDescent="0.2">
      <c r="A36" s="30" t="s">
        <v>153</v>
      </c>
      <c r="B36" s="107">
        <v>3.3</v>
      </c>
      <c r="C36" s="107">
        <v>2.6</v>
      </c>
      <c r="D36" s="107">
        <v>2.6</v>
      </c>
      <c r="E36" s="107">
        <v>1.6</v>
      </c>
      <c r="F36" s="107">
        <v>1.6</v>
      </c>
      <c r="G36" s="107">
        <v>1.5</v>
      </c>
      <c r="H36" s="107">
        <v>1.0215485353606901</v>
      </c>
      <c r="I36" s="107">
        <v>1.2292185243231616E-2</v>
      </c>
      <c r="J36" s="107">
        <v>-0.55499429261188449</v>
      </c>
      <c r="K36" s="107">
        <v>0.96901195647436555</v>
      </c>
      <c r="L36" s="107">
        <v>0.20558799594534785</v>
      </c>
      <c r="M36" s="107">
        <v>-0.1</v>
      </c>
    </row>
    <row r="37" spans="1:13" ht="6.75" customHeight="1" x14ac:dyDescent="0.2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</row>
    <row r="38" spans="1:13" ht="14.25" customHeight="1" x14ac:dyDescent="0.2">
      <c r="A38" s="29" t="s">
        <v>6</v>
      </c>
      <c r="B38" s="106">
        <v>2.8</v>
      </c>
      <c r="C38" s="106">
        <v>2.6</v>
      </c>
      <c r="D38" s="106">
        <v>2.5</v>
      </c>
      <c r="E38" s="106">
        <v>1.7</v>
      </c>
      <c r="F38" s="106">
        <v>1.4</v>
      </c>
      <c r="G38" s="106">
        <v>1.3</v>
      </c>
      <c r="H38" s="106">
        <v>0.99942128059752788</v>
      </c>
      <c r="I38" s="106">
        <v>0.68340786088592087</v>
      </c>
      <c r="J38" s="106">
        <v>0.21373923812948203</v>
      </c>
      <c r="K38" s="106">
        <v>0.75984871751367533</v>
      </c>
      <c r="L38" s="106">
        <v>0.21078820968243547</v>
      </c>
      <c r="M38" s="106">
        <v>0.1</v>
      </c>
    </row>
    <row r="39" spans="1:13" ht="6.75" customHeight="1" x14ac:dyDescent="0.2">
      <c r="A39" s="30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</row>
    <row r="40" spans="1:13" s="26" customFormat="1" ht="14.25" customHeight="1" x14ac:dyDescent="0.2">
      <c r="A40" s="29" t="s">
        <v>64</v>
      </c>
      <c r="B40" s="109">
        <v>10.5</v>
      </c>
      <c r="C40" s="109">
        <v>15.4</v>
      </c>
      <c r="D40" s="109">
        <v>18.899999999999999</v>
      </c>
      <c r="E40" s="109">
        <v>26.8</v>
      </c>
      <c r="F40" s="109">
        <v>39.4</v>
      </c>
      <c r="G40" s="109">
        <v>24.150943396226417</v>
      </c>
      <c r="H40" s="109">
        <v>11.057692307692307</v>
      </c>
      <c r="I40" s="109">
        <v>25.441696113074201</v>
      </c>
      <c r="J40" s="109">
        <v>14.074074074074074</v>
      </c>
      <c r="K40" s="109">
        <v>24.060150375939848</v>
      </c>
      <c r="L40" s="109">
        <v>-2.7450980392156863</v>
      </c>
      <c r="M40" s="109">
        <v>0.3</v>
      </c>
    </row>
    <row r="41" spans="1:13" ht="6.75" customHeight="1" x14ac:dyDescent="0.2">
      <c r="A41" s="28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ht="14.25" customHeight="1" x14ac:dyDescent="0.2">
      <c r="A42" s="29" t="s">
        <v>65</v>
      </c>
      <c r="B42" s="106">
        <v>10.199999999999999</v>
      </c>
      <c r="C42" s="106">
        <v>11.1</v>
      </c>
      <c r="D42" s="106">
        <v>10.7</v>
      </c>
      <c r="E42" s="106">
        <v>9.9</v>
      </c>
      <c r="F42" s="106">
        <v>8.6999999999999993</v>
      </c>
      <c r="G42" s="106">
        <v>9.1999999999999993</v>
      </c>
      <c r="H42" s="106">
        <v>8.3179067138996778</v>
      </c>
      <c r="I42" s="106">
        <v>7.1878127067623945</v>
      </c>
      <c r="J42" s="106">
        <v>3.4631880110488136</v>
      </c>
      <c r="K42" s="106">
        <v>5.1712209408178449</v>
      </c>
      <c r="L42" s="106">
        <v>1.2</v>
      </c>
      <c r="M42" s="106">
        <v>2</v>
      </c>
    </row>
    <row r="43" spans="1:13" ht="14.25" customHeight="1" x14ac:dyDescent="0.2">
      <c r="A43" s="30" t="s">
        <v>84</v>
      </c>
      <c r="B43" s="108">
        <v>8.3000000000000007</v>
      </c>
      <c r="C43" s="108">
        <v>9.1999999999999993</v>
      </c>
      <c r="D43" s="108">
        <v>8.6</v>
      </c>
      <c r="E43" s="108">
        <v>7.8</v>
      </c>
      <c r="F43" s="108">
        <v>6.4</v>
      </c>
      <c r="G43" s="108">
        <v>6.8</v>
      </c>
      <c r="H43" s="108">
        <v>6.0703278168294661</v>
      </c>
      <c r="I43" s="108">
        <v>5.0673167731874988</v>
      </c>
      <c r="J43" s="108">
        <v>1.8157993260950955</v>
      </c>
      <c r="K43" s="108">
        <v>2.9354273389053653</v>
      </c>
      <c r="L43" s="108">
        <v>0.7</v>
      </c>
      <c r="M43" s="108">
        <v>0.3</v>
      </c>
    </row>
    <row r="44" spans="1:13" ht="14.25" customHeight="1" x14ac:dyDescent="0.2">
      <c r="A44" s="30" t="s">
        <v>75</v>
      </c>
      <c r="B44" s="108">
        <v>9.4</v>
      </c>
      <c r="C44" s="108">
        <v>10.1</v>
      </c>
      <c r="D44" s="108">
        <v>8.9</v>
      </c>
      <c r="E44" s="108">
        <v>8.4</v>
      </c>
      <c r="F44" s="108">
        <v>6.2</v>
      </c>
      <c r="G44" s="108">
        <v>6.9</v>
      </c>
      <c r="H44" s="108">
        <v>6.3764243441392106</v>
      </c>
      <c r="I44" s="108">
        <v>4.9451277408527829</v>
      </c>
      <c r="J44" s="108">
        <v>2.041370619038307</v>
      </c>
      <c r="K44" s="108">
        <v>3.4497017563809664</v>
      </c>
      <c r="L44" s="108">
        <v>0.73878680298688038</v>
      </c>
      <c r="M44" s="108">
        <v>1.7</v>
      </c>
    </row>
    <row r="45" spans="1:13" ht="14.25" customHeight="1" x14ac:dyDescent="0.2">
      <c r="A45" s="30" t="s">
        <v>85</v>
      </c>
      <c r="B45" s="108">
        <v>24.2</v>
      </c>
      <c r="C45" s="108">
        <v>24.7</v>
      </c>
      <c r="D45" s="108">
        <v>26.2</v>
      </c>
      <c r="E45" s="108">
        <v>23.9</v>
      </c>
      <c r="F45" s="108">
        <v>24.3</v>
      </c>
      <c r="G45" s="108">
        <v>25.7</v>
      </c>
      <c r="H45" s="108">
        <v>23.244565835893933</v>
      </c>
      <c r="I45" s="108">
        <v>21.318293339716355</v>
      </c>
      <c r="J45" s="108">
        <v>13.161875945537066</v>
      </c>
      <c r="K45" s="108">
        <v>17.018485390578412</v>
      </c>
      <c r="L45" s="108">
        <v>-0.55553831352223704</v>
      </c>
      <c r="M45" s="108">
        <v>1.5</v>
      </c>
    </row>
    <row r="46" spans="1:13" ht="14.25" customHeight="1" thickBot="1" x14ac:dyDescent="0.25">
      <c r="A46" s="30" t="s">
        <v>76</v>
      </c>
      <c r="B46" s="108">
        <v>19.7</v>
      </c>
      <c r="C46" s="108">
        <v>27.4</v>
      </c>
      <c r="D46" s="108">
        <v>27.8</v>
      </c>
      <c r="E46" s="108">
        <v>25.6</v>
      </c>
      <c r="F46" s="108">
        <v>26</v>
      </c>
      <c r="G46" s="108">
        <v>21.5</v>
      </c>
      <c r="H46" s="108">
        <v>21.06379754508259</v>
      </c>
      <c r="I46" s="108">
        <v>22.329340043949813</v>
      </c>
      <c r="J46" s="108">
        <v>15.669515669515668</v>
      </c>
      <c r="K46" s="108">
        <v>22.99554234769688</v>
      </c>
      <c r="L46" s="108">
        <v>13.285118219749654</v>
      </c>
      <c r="M46" s="108">
        <v>25</v>
      </c>
    </row>
    <row r="47" spans="1:13" s="23" customFormat="1" ht="15" customHeight="1" x14ac:dyDescent="0.2">
      <c r="A47" s="52" t="s">
        <v>154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</row>
    <row r="48" spans="1:13" ht="15" customHeight="1" x14ac:dyDescent="0.2">
      <c r="A48" s="16" t="s">
        <v>242</v>
      </c>
    </row>
    <row r="49" spans="1:13" x14ac:dyDescent="0.2">
      <c r="A49" s="31"/>
    </row>
    <row r="50" spans="1:13" x14ac:dyDescent="0.2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</sheetData>
  <mergeCells count="7">
    <mergeCell ref="A8:M8"/>
    <mergeCell ref="A28:M28"/>
    <mergeCell ref="A1:M1"/>
    <mergeCell ref="A2:M2"/>
    <mergeCell ref="A3:M3"/>
    <mergeCell ref="A4:M4"/>
    <mergeCell ref="A5:M5"/>
  </mergeCells>
  <hyperlinks>
    <hyperlink ref="N2" location="Contenido!A1" display="Contenido" xr:uid="{00000000-0004-0000-0400-000000000000}"/>
  </hyperlinks>
  <printOptions horizontalCentered="1"/>
  <pageMargins left="0.19685039370078741" right="0.19685039370078741" top="0.59055118110236227" bottom="0.39370078740157483" header="0.31496062992125984" footer="0.43307086614173229"/>
  <pageSetup scale="83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 tint="0.59999389629810485"/>
    <pageSetUpPr fitToPage="1"/>
  </sheetPr>
  <dimension ref="A1:T56"/>
  <sheetViews>
    <sheetView showGridLines="0" zoomScaleNormal="100" zoomScaleSheetLayoutView="100" workbookViewId="0">
      <selection activeCell="Q2" sqref="Q2"/>
    </sheetView>
  </sheetViews>
  <sheetFormatPr baseColWidth="10" defaultColWidth="11" defaultRowHeight="12.75" x14ac:dyDescent="0.2"/>
  <cols>
    <col min="1" max="1" width="16.25" style="45" customWidth="1"/>
    <col min="2" max="4" width="6.125" style="82" bestFit="1" customWidth="1"/>
    <col min="5" max="5" width="1.25" style="82" customWidth="1"/>
    <col min="6" max="8" width="5.375" style="82" customWidth="1"/>
    <col min="9" max="9" width="1.25" style="82" customWidth="1"/>
    <col min="10" max="12" width="5.375" style="82" customWidth="1"/>
    <col min="13" max="13" width="1.25" style="82" customWidth="1"/>
    <col min="14" max="16" width="5.375" style="82" customWidth="1"/>
    <col min="17" max="17" width="9.5" style="1" customWidth="1"/>
    <col min="18" max="16384" width="11" style="43"/>
  </cols>
  <sheetData>
    <row r="1" spans="1:17" ht="15" customHeight="1" x14ac:dyDescent="0.25">
      <c r="A1" s="174" t="s">
        <v>237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7" ht="15" customHeight="1" x14ac:dyDescent="0.25">
      <c r="A2" s="175" t="s">
        <v>243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02" t="s">
        <v>124</v>
      </c>
    </row>
    <row r="3" spans="1:17" ht="15" x14ac:dyDescent="0.25">
      <c r="A3" s="175" t="s">
        <v>98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7" ht="15" x14ac:dyDescent="0.25">
      <c r="A4" s="174" t="s">
        <v>80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</row>
    <row r="5" spans="1:17" s="75" customFormat="1" ht="17.25" customHeight="1" x14ac:dyDescent="0.15">
      <c r="A5" s="176" t="s">
        <v>97</v>
      </c>
      <c r="B5" s="173" t="s">
        <v>0</v>
      </c>
      <c r="C5" s="173"/>
      <c r="D5" s="173"/>
      <c r="E5" s="124"/>
      <c r="F5" s="173" t="s">
        <v>121</v>
      </c>
      <c r="G5" s="173"/>
      <c r="H5" s="173"/>
      <c r="I5" s="124"/>
      <c r="J5" s="173" t="s">
        <v>122</v>
      </c>
      <c r="K5" s="173"/>
      <c r="L5" s="173"/>
      <c r="M5" s="124"/>
      <c r="N5" s="173" t="s">
        <v>123</v>
      </c>
      <c r="O5" s="173"/>
      <c r="P5" s="173"/>
      <c r="Q5" s="35"/>
    </row>
    <row r="6" spans="1:17" s="75" customFormat="1" ht="27.75" customHeight="1" x14ac:dyDescent="0.15">
      <c r="A6" s="176"/>
      <c r="B6" s="125" t="s">
        <v>0</v>
      </c>
      <c r="C6" s="125" t="s">
        <v>9</v>
      </c>
      <c r="D6" s="125" t="s">
        <v>10</v>
      </c>
      <c r="E6" s="126"/>
      <c r="F6" s="125" t="s">
        <v>0</v>
      </c>
      <c r="G6" s="125" t="s">
        <v>9</v>
      </c>
      <c r="H6" s="125" t="s">
        <v>10</v>
      </c>
      <c r="I6" s="125"/>
      <c r="J6" s="125" t="s">
        <v>0</v>
      </c>
      <c r="K6" s="125" t="s">
        <v>9</v>
      </c>
      <c r="L6" s="125" t="s">
        <v>10</v>
      </c>
      <c r="M6" s="126"/>
      <c r="N6" s="125" t="s">
        <v>0</v>
      </c>
      <c r="O6" s="125" t="s">
        <v>9</v>
      </c>
      <c r="P6" s="125" t="s">
        <v>10</v>
      </c>
      <c r="Q6" s="35"/>
    </row>
    <row r="7" spans="1:17" s="46" customFormat="1" x14ac:dyDescent="0.2">
      <c r="A7" s="4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1"/>
    </row>
    <row r="8" spans="1:17" s="46" customFormat="1" x14ac:dyDescent="0.2">
      <c r="A8" s="177" t="s">
        <v>101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"/>
    </row>
    <row r="9" spans="1:17" s="94" customFormat="1" x14ac:dyDescent="0.2">
      <c r="A9" s="47" t="s">
        <v>0</v>
      </c>
      <c r="B9" s="93">
        <f>SUM(B10:B11)</f>
        <v>5077</v>
      </c>
      <c r="C9" s="93">
        <f>SUM(C10:C11)</f>
        <v>2101</v>
      </c>
      <c r="D9" s="93">
        <f>SUM(D10:D11)</f>
        <v>2976</v>
      </c>
      <c r="E9" s="93"/>
      <c r="F9" s="93">
        <f>SUM(F10:F11)</f>
        <v>3432</v>
      </c>
      <c r="G9" s="93">
        <f>SUM(G10:G11)</f>
        <v>1386</v>
      </c>
      <c r="H9" s="93">
        <f>SUM(H10:H11)</f>
        <v>2046</v>
      </c>
      <c r="I9" s="93"/>
      <c r="J9" s="93">
        <f>SUM(J10:J11)</f>
        <v>1188</v>
      </c>
      <c r="K9" s="93">
        <f>SUM(K10:K11)</f>
        <v>511</v>
      </c>
      <c r="L9" s="93">
        <f>SUM(L10:L11)</f>
        <v>677</v>
      </c>
      <c r="M9" s="93"/>
      <c r="N9" s="93">
        <f>SUM(N10:N11)</f>
        <v>457</v>
      </c>
      <c r="O9" s="93">
        <f>SUM(O10:O11)</f>
        <v>204</v>
      </c>
      <c r="P9" s="93">
        <f>SUM(P10:P11)</f>
        <v>253</v>
      </c>
      <c r="Q9" s="44"/>
    </row>
    <row r="10" spans="1:17" x14ac:dyDescent="0.2">
      <c r="A10" s="49" t="s">
        <v>1</v>
      </c>
      <c r="B10" s="82">
        <f>+F10+J10+N10</f>
        <v>4929</v>
      </c>
      <c r="C10" s="82">
        <f>+G10+K10+O10</f>
        <v>2005</v>
      </c>
      <c r="D10" s="82">
        <f>+B10-C10</f>
        <v>2924</v>
      </c>
      <c r="E10" s="81"/>
      <c r="F10" s="81">
        <f>+F14+F18</f>
        <v>3343</v>
      </c>
      <c r="G10" s="81">
        <f>+G14+G18</f>
        <v>1326</v>
      </c>
      <c r="H10" s="81">
        <f>+F10-G10</f>
        <v>2017</v>
      </c>
      <c r="I10" s="81"/>
      <c r="J10" s="81">
        <f>+J14+J18</f>
        <v>1138</v>
      </c>
      <c r="K10" s="81">
        <f>+K14+K18</f>
        <v>480</v>
      </c>
      <c r="L10" s="81">
        <f>+L14+L18</f>
        <v>658</v>
      </c>
      <c r="M10" s="81"/>
      <c r="N10" s="81">
        <f>+N14+N18</f>
        <v>448</v>
      </c>
      <c r="O10" s="81">
        <f>+O14+O18</f>
        <v>199</v>
      </c>
      <c r="P10" s="81">
        <f>+P14+P18</f>
        <v>249</v>
      </c>
    </row>
    <row r="11" spans="1:17" x14ac:dyDescent="0.2">
      <c r="A11" s="49" t="s">
        <v>81</v>
      </c>
      <c r="B11" s="82">
        <f>+F11+J11+N11</f>
        <v>148</v>
      </c>
      <c r="C11" s="82">
        <f>+G11+K11+O11</f>
        <v>96</v>
      </c>
      <c r="D11" s="82">
        <f t="shared" ref="D11" si="0">+B11-C11</f>
        <v>52</v>
      </c>
      <c r="E11" s="81"/>
      <c r="F11" s="81">
        <f>+F15</f>
        <v>89</v>
      </c>
      <c r="G11" s="81">
        <f>+G15</f>
        <v>60</v>
      </c>
      <c r="H11" s="81">
        <f t="shared" ref="H11" si="1">+F11-G11</f>
        <v>29</v>
      </c>
      <c r="I11" s="81"/>
      <c r="J11" s="81">
        <f>+J15</f>
        <v>50</v>
      </c>
      <c r="K11" s="81">
        <f>+K15</f>
        <v>31</v>
      </c>
      <c r="L11" s="81">
        <f>+L15</f>
        <v>19</v>
      </c>
      <c r="M11" s="81"/>
      <c r="N11" s="81">
        <f>+N15</f>
        <v>9</v>
      </c>
      <c r="O11" s="81">
        <f>+O15</f>
        <v>5</v>
      </c>
      <c r="P11" s="81">
        <f>+P15</f>
        <v>4</v>
      </c>
    </row>
    <row r="12" spans="1:17" x14ac:dyDescent="0.2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spans="1:17" s="94" customFormat="1" x14ac:dyDescent="0.2">
      <c r="A13" s="47" t="s">
        <v>83</v>
      </c>
      <c r="B13" s="93">
        <f>SUM(B14:B15)</f>
        <v>3330</v>
      </c>
      <c r="C13" s="93">
        <f>SUM(C14:C15)</f>
        <v>1338</v>
      </c>
      <c r="D13" s="93">
        <f>SUM(D14:D15)</f>
        <v>1992</v>
      </c>
      <c r="E13" s="93"/>
      <c r="F13" s="93">
        <f>SUM(F14:F15)</f>
        <v>2276</v>
      </c>
      <c r="G13" s="93">
        <f>SUM(G14:G15)</f>
        <v>868</v>
      </c>
      <c r="H13" s="93">
        <f>SUM(H14:H15)</f>
        <v>1408</v>
      </c>
      <c r="I13" s="93"/>
      <c r="J13" s="93">
        <f>SUM(J14:J15)</f>
        <v>759</v>
      </c>
      <c r="K13" s="93">
        <f>SUM(K14:K15)</f>
        <v>339</v>
      </c>
      <c r="L13" s="93">
        <f>SUM(L14:L15)</f>
        <v>420</v>
      </c>
      <c r="M13" s="93"/>
      <c r="N13" s="93">
        <f>SUM(N14:N15)</f>
        <v>295</v>
      </c>
      <c r="O13" s="93">
        <f>SUM(O14:O15)</f>
        <v>131</v>
      </c>
      <c r="P13" s="93">
        <f>SUM(P14:P15)</f>
        <v>164</v>
      </c>
      <c r="Q13" s="44"/>
    </row>
    <row r="14" spans="1:17" x14ac:dyDescent="0.2">
      <c r="A14" s="49" t="s">
        <v>1</v>
      </c>
      <c r="B14" s="82">
        <f>+F14+J14+N14</f>
        <v>3182</v>
      </c>
      <c r="C14" s="82">
        <f>+G14+K14+O14</f>
        <v>1242</v>
      </c>
      <c r="D14" s="82">
        <f t="shared" ref="D14:D15" si="2">+B14-C14</f>
        <v>1940</v>
      </c>
      <c r="F14" s="82">
        <v>2187</v>
      </c>
      <c r="G14" s="82">
        <v>808</v>
      </c>
      <c r="H14" s="81">
        <f>+F14-G14</f>
        <v>1379</v>
      </c>
      <c r="J14" s="81">
        <v>709</v>
      </c>
      <c r="K14" s="81">
        <v>308</v>
      </c>
      <c r="L14" s="81">
        <f>+J14-K14</f>
        <v>401</v>
      </c>
      <c r="M14" s="81"/>
      <c r="N14" s="81">
        <v>286</v>
      </c>
      <c r="O14" s="81">
        <v>126</v>
      </c>
      <c r="P14" s="81">
        <f>+N14-O14</f>
        <v>160</v>
      </c>
    </row>
    <row r="15" spans="1:17" x14ac:dyDescent="0.2">
      <c r="A15" s="49" t="s">
        <v>81</v>
      </c>
      <c r="B15" s="82">
        <f>+F15+J15+N15</f>
        <v>148</v>
      </c>
      <c r="C15" s="82">
        <f>+G15+K15+O15</f>
        <v>96</v>
      </c>
      <c r="D15" s="82">
        <f t="shared" si="2"/>
        <v>52</v>
      </c>
      <c r="F15" s="82">
        <v>89</v>
      </c>
      <c r="G15" s="82">
        <v>60</v>
      </c>
      <c r="H15" s="81">
        <f t="shared" ref="H15" si="3">+F15-G15</f>
        <v>29</v>
      </c>
      <c r="J15" s="82">
        <v>50</v>
      </c>
      <c r="K15" s="82">
        <v>31</v>
      </c>
      <c r="L15" s="81">
        <f t="shared" ref="L15" si="4">+J15-K15</f>
        <v>19</v>
      </c>
      <c r="N15" s="82">
        <v>9</v>
      </c>
      <c r="O15" s="82">
        <v>5</v>
      </c>
      <c r="P15" s="81">
        <f t="shared" ref="P15" si="5">+N15-O15</f>
        <v>4</v>
      </c>
    </row>
    <row r="17" spans="1:17" s="94" customFormat="1" x14ac:dyDescent="0.2">
      <c r="A17" s="48" t="s">
        <v>82</v>
      </c>
      <c r="B17" s="93">
        <f>SUM(B18:B18)</f>
        <v>1747</v>
      </c>
      <c r="C17" s="93">
        <f>SUM(C18:C18)</f>
        <v>763</v>
      </c>
      <c r="D17" s="93">
        <f>SUM(D18:D18)</f>
        <v>984</v>
      </c>
      <c r="E17" s="93"/>
      <c r="F17" s="93">
        <f>SUM(F18:F18)</f>
        <v>1156</v>
      </c>
      <c r="G17" s="93">
        <f>SUM(G18:G18)</f>
        <v>518</v>
      </c>
      <c r="H17" s="93">
        <f>SUM(H18:H18)</f>
        <v>638</v>
      </c>
      <c r="I17" s="93"/>
      <c r="J17" s="93">
        <f>SUM(J18:J18)</f>
        <v>429</v>
      </c>
      <c r="K17" s="93">
        <f>SUM(K18:K18)</f>
        <v>172</v>
      </c>
      <c r="L17" s="93">
        <f>SUM(L18:L18)</f>
        <v>257</v>
      </c>
      <c r="M17" s="93"/>
      <c r="N17" s="93">
        <f>SUM(N18:N18)</f>
        <v>162</v>
      </c>
      <c r="O17" s="93">
        <f>SUM(O18:O18)</f>
        <v>73</v>
      </c>
      <c r="P17" s="93">
        <f>SUM(P18:P18)</f>
        <v>89</v>
      </c>
      <c r="Q17" s="44"/>
    </row>
    <row r="18" spans="1:17" x14ac:dyDescent="0.2">
      <c r="A18" s="49" t="s">
        <v>1</v>
      </c>
      <c r="B18" s="82">
        <f>+F18+J18+N18</f>
        <v>1747</v>
      </c>
      <c r="C18" s="82">
        <f>+G18+K18+O18</f>
        <v>763</v>
      </c>
      <c r="D18" s="82">
        <f t="shared" ref="D18" si="6">+B18-C18</f>
        <v>984</v>
      </c>
      <c r="F18" s="82">
        <v>1156</v>
      </c>
      <c r="G18" s="82">
        <v>518</v>
      </c>
      <c r="H18" s="81">
        <f>+F18-G18</f>
        <v>638</v>
      </c>
      <c r="J18" s="82">
        <v>429</v>
      </c>
      <c r="K18" s="82">
        <v>172</v>
      </c>
      <c r="L18" s="81">
        <f>+J18-K18</f>
        <v>257</v>
      </c>
      <c r="N18" s="82">
        <v>162</v>
      </c>
      <c r="O18" s="82">
        <v>73</v>
      </c>
      <c r="P18" s="81">
        <f>+N18-O18</f>
        <v>89</v>
      </c>
    </row>
    <row r="19" spans="1:17" ht="15" customHeight="1" x14ac:dyDescent="0.2">
      <c r="A19" s="43"/>
    </row>
    <row r="20" spans="1:17" s="46" customFormat="1" ht="15" x14ac:dyDescent="0.2">
      <c r="A20" s="177" t="s">
        <v>178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"/>
    </row>
    <row r="21" spans="1:17" s="94" customFormat="1" x14ac:dyDescent="0.2">
      <c r="A21" s="47" t="s">
        <v>0</v>
      </c>
      <c r="B21" s="116">
        <f t="shared" ref="B21:D23" si="7">+B9/B43*100</f>
        <v>24.972946384653223</v>
      </c>
      <c r="C21" s="116">
        <f t="shared" si="7"/>
        <v>29.831037909981539</v>
      </c>
      <c r="D21" s="116">
        <f t="shared" si="7"/>
        <v>22.397832467825694</v>
      </c>
      <c r="E21" s="93"/>
      <c r="F21" s="116">
        <f t="shared" ref="F21:H23" si="8">+F9/F43*100</f>
        <v>33.963384463137061</v>
      </c>
      <c r="G21" s="116">
        <f t="shared" si="8"/>
        <v>38.888888888888893</v>
      </c>
      <c r="H21" s="116">
        <f t="shared" si="8"/>
        <v>31.279620853080569</v>
      </c>
      <c r="I21" s="93"/>
      <c r="J21" s="116">
        <f t="shared" ref="J21:L23" si="9">+J9/J43*100</f>
        <v>20.475698035160288</v>
      </c>
      <c r="K21" s="116">
        <f t="shared" si="9"/>
        <v>25.614035087719301</v>
      </c>
      <c r="L21" s="116">
        <f t="shared" si="9"/>
        <v>17.783031258208563</v>
      </c>
      <c r="M21" s="93"/>
      <c r="N21" s="116">
        <f t="shared" ref="N21:P23" si="10">+N9/N43*100</f>
        <v>10.332353606149672</v>
      </c>
      <c r="O21" s="116">
        <f t="shared" si="10"/>
        <v>13.746630727762804</v>
      </c>
      <c r="P21" s="116">
        <f t="shared" si="10"/>
        <v>8.608370193943518</v>
      </c>
      <c r="Q21" s="44"/>
    </row>
    <row r="22" spans="1:17" x14ac:dyDescent="0.2">
      <c r="A22" s="49" t="s">
        <v>1</v>
      </c>
      <c r="B22" s="117">
        <f t="shared" si="7"/>
        <v>25.03046922608166</v>
      </c>
      <c r="C22" s="117">
        <f t="shared" si="7"/>
        <v>30.005986231667165</v>
      </c>
      <c r="D22" s="117">
        <f t="shared" si="7"/>
        <v>22.4750192159877</v>
      </c>
      <c r="E22" s="81"/>
      <c r="F22" s="117">
        <f t="shared" si="8"/>
        <v>33.970124987298043</v>
      </c>
      <c r="G22" s="117">
        <f t="shared" si="8"/>
        <v>39.022954679223069</v>
      </c>
      <c r="H22" s="117">
        <f t="shared" si="8"/>
        <v>31.305292565575044</v>
      </c>
      <c r="I22" s="81"/>
      <c r="J22" s="117">
        <f t="shared" si="9"/>
        <v>20.30692362598144</v>
      </c>
      <c r="K22" s="117">
        <f t="shared" si="9"/>
        <v>25.423728813559322</v>
      </c>
      <c r="L22" s="117">
        <f t="shared" si="9"/>
        <v>17.707212055974168</v>
      </c>
      <c r="M22" s="81"/>
      <c r="N22" s="117">
        <f t="shared" si="10"/>
        <v>10.548622557099128</v>
      </c>
      <c r="O22" s="117">
        <f t="shared" si="10"/>
        <v>14.255014326647563</v>
      </c>
      <c r="P22" s="117">
        <f t="shared" si="10"/>
        <v>8.7337776218870573</v>
      </c>
    </row>
    <row r="23" spans="1:17" x14ac:dyDescent="0.2">
      <c r="A23" s="49" t="s">
        <v>81</v>
      </c>
      <c r="B23" s="117">
        <f t="shared" si="7"/>
        <v>23.197492163009404</v>
      </c>
      <c r="C23" s="117">
        <f t="shared" si="7"/>
        <v>26.59279778393352</v>
      </c>
      <c r="D23" s="117">
        <f t="shared" si="7"/>
        <v>18.772563176895307</v>
      </c>
      <c r="E23" s="81"/>
      <c r="F23" s="117">
        <f t="shared" si="8"/>
        <v>33.712121212121211</v>
      </c>
      <c r="G23" s="117">
        <f t="shared" si="8"/>
        <v>36.144578313253014</v>
      </c>
      <c r="H23" s="117">
        <f t="shared" si="8"/>
        <v>29.591836734693878</v>
      </c>
      <c r="I23" s="81"/>
      <c r="J23" s="117">
        <f t="shared" si="9"/>
        <v>25.252525252525253</v>
      </c>
      <c r="K23" s="117">
        <f t="shared" si="9"/>
        <v>28.971962616822427</v>
      </c>
      <c r="L23" s="117">
        <f t="shared" si="9"/>
        <v>20.87912087912088</v>
      </c>
      <c r="M23" s="81"/>
      <c r="N23" s="117">
        <f t="shared" si="10"/>
        <v>5.1136363636363642</v>
      </c>
      <c r="O23" s="117">
        <f t="shared" si="10"/>
        <v>5.6818181818181817</v>
      </c>
      <c r="P23" s="117">
        <f t="shared" si="10"/>
        <v>4.5454545454545459</v>
      </c>
    </row>
    <row r="24" spans="1:17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spans="1:17" s="94" customFormat="1" x14ac:dyDescent="0.2">
      <c r="A25" s="47" t="s">
        <v>83</v>
      </c>
      <c r="B25" s="116">
        <f t="shared" ref="B25:D27" si="11">+B13/B48*100</f>
        <v>23.384831460674157</v>
      </c>
      <c r="C25" s="116">
        <f t="shared" si="11"/>
        <v>26.808254858745745</v>
      </c>
      <c r="D25" s="116">
        <f t="shared" si="11"/>
        <v>21.537463509568603</v>
      </c>
      <c r="E25" s="93"/>
      <c r="F25" s="116">
        <f t="shared" ref="F25:H27" si="12">+F13/F48*100</f>
        <v>31.694750034814096</v>
      </c>
      <c r="G25" s="116">
        <f t="shared" si="12"/>
        <v>34.512922465208746</v>
      </c>
      <c r="H25" s="116">
        <f t="shared" si="12"/>
        <v>30.175739391341622</v>
      </c>
      <c r="I25" s="93"/>
      <c r="J25" s="116">
        <f t="shared" ref="J25:L27" si="13">+J13/J48*100</f>
        <v>19.017790027562015</v>
      </c>
      <c r="K25" s="116">
        <f t="shared" si="13"/>
        <v>23.706293706293707</v>
      </c>
      <c r="L25" s="116">
        <f t="shared" si="13"/>
        <v>16.399843811011326</v>
      </c>
      <c r="M25" s="93"/>
      <c r="N25" s="116">
        <f t="shared" ref="N25:P27" si="14">+N13/N48*100</f>
        <v>9.6153846153846168</v>
      </c>
      <c r="O25" s="116">
        <f t="shared" si="14"/>
        <v>12.523900573613766</v>
      </c>
      <c r="P25" s="116">
        <f t="shared" si="14"/>
        <v>8.1107814045499502</v>
      </c>
      <c r="Q25" s="44"/>
    </row>
    <row r="26" spans="1:17" x14ac:dyDescent="0.2">
      <c r="A26" s="49" t="s">
        <v>1</v>
      </c>
      <c r="B26" s="117">
        <f t="shared" si="11"/>
        <v>23.393618585502132</v>
      </c>
      <c r="C26" s="117">
        <f t="shared" si="11"/>
        <v>26.825053995680349</v>
      </c>
      <c r="D26" s="117">
        <f t="shared" si="11"/>
        <v>21.622826571555954</v>
      </c>
      <c r="E26" s="83"/>
      <c r="F26" s="117">
        <f t="shared" si="12"/>
        <v>31.617753361283796</v>
      </c>
      <c r="G26" s="117">
        <f t="shared" si="12"/>
        <v>34.397616006811411</v>
      </c>
      <c r="H26" s="117">
        <f t="shared" si="12"/>
        <v>30.188266199649739</v>
      </c>
      <c r="I26" s="83"/>
      <c r="J26" s="117">
        <f t="shared" si="13"/>
        <v>18.692327972581072</v>
      </c>
      <c r="K26" s="117">
        <f t="shared" si="13"/>
        <v>23.280423280423278</v>
      </c>
      <c r="L26" s="117">
        <f t="shared" si="13"/>
        <v>16.234817813765183</v>
      </c>
      <c r="M26" s="81"/>
      <c r="N26" s="117">
        <f t="shared" si="14"/>
        <v>9.8893499308437072</v>
      </c>
      <c r="O26" s="117">
        <f t="shared" si="14"/>
        <v>13.152400835073069</v>
      </c>
      <c r="P26" s="117">
        <f t="shared" si="14"/>
        <v>8.2730093071354709</v>
      </c>
    </row>
    <row r="27" spans="1:17" x14ac:dyDescent="0.2">
      <c r="A27" s="49" t="s">
        <v>81</v>
      </c>
      <c r="B27" s="117">
        <f t="shared" si="11"/>
        <v>23.197492163009404</v>
      </c>
      <c r="C27" s="117">
        <f t="shared" si="11"/>
        <v>26.59279778393352</v>
      </c>
      <c r="D27" s="117">
        <f t="shared" si="11"/>
        <v>18.772563176895307</v>
      </c>
      <c r="E27" s="83"/>
      <c r="F27" s="117">
        <f t="shared" si="12"/>
        <v>33.712121212121211</v>
      </c>
      <c r="G27" s="117">
        <f t="shared" si="12"/>
        <v>36.144578313253014</v>
      </c>
      <c r="H27" s="117">
        <f t="shared" si="12"/>
        <v>29.591836734693878</v>
      </c>
      <c r="I27" s="83"/>
      <c r="J27" s="117">
        <f t="shared" si="13"/>
        <v>25.252525252525253</v>
      </c>
      <c r="K27" s="117">
        <f t="shared" si="13"/>
        <v>28.971962616822427</v>
      </c>
      <c r="L27" s="117">
        <f t="shared" si="13"/>
        <v>20.87912087912088</v>
      </c>
      <c r="M27" s="83"/>
      <c r="N27" s="117">
        <f t="shared" si="14"/>
        <v>5.1136363636363642</v>
      </c>
      <c r="O27" s="117">
        <f t="shared" si="14"/>
        <v>5.6818181818181817</v>
      </c>
      <c r="P27" s="117">
        <f t="shared" si="14"/>
        <v>4.5454545454545459</v>
      </c>
    </row>
    <row r="28" spans="1:17" x14ac:dyDescent="0.2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1:17" s="94" customFormat="1" x14ac:dyDescent="0.2">
      <c r="A29" s="48" t="s">
        <v>82</v>
      </c>
      <c r="B29" s="116">
        <f t="shared" ref="B29:D30" si="15">+B17/B53*100</f>
        <v>28.686371100164205</v>
      </c>
      <c r="C29" s="116">
        <f t="shared" si="15"/>
        <v>37.183235867446399</v>
      </c>
      <c r="D29" s="116">
        <f t="shared" si="15"/>
        <v>24.368499257057948</v>
      </c>
      <c r="E29" s="93"/>
      <c r="F29" s="116">
        <f t="shared" ref="F29:H30" si="16">+F17/F53*100</f>
        <v>39.534883720930232</v>
      </c>
      <c r="G29" s="116">
        <f t="shared" si="16"/>
        <v>49.380362249761674</v>
      </c>
      <c r="H29" s="116">
        <f t="shared" si="16"/>
        <v>34.026666666666664</v>
      </c>
      <c r="I29" s="93"/>
      <c r="J29" s="116">
        <f t="shared" ref="J29:L30" si="17">+J17/J53*100</f>
        <v>23.688569850911097</v>
      </c>
      <c r="K29" s="116">
        <f t="shared" si="17"/>
        <v>30.442477876106196</v>
      </c>
      <c r="L29" s="116">
        <f t="shared" si="17"/>
        <v>20.626003210272874</v>
      </c>
      <c r="M29" s="93"/>
      <c r="N29" s="116">
        <f t="shared" ref="N29:P30" si="18">+N17/N53*100</f>
        <v>11.955719557195572</v>
      </c>
      <c r="O29" s="116">
        <f t="shared" si="18"/>
        <v>16.666666666666664</v>
      </c>
      <c r="P29" s="116">
        <f t="shared" si="18"/>
        <v>9.7055616139585599</v>
      </c>
      <c r="Q29" s="44"/>
    </row>
    <row r="30" spans="1:17" ht="13.5" thickBot="1" x14ac:dyDescent="0.25">
      <c r="A30" s="49" t="s">
        <v>1</v>
      </c>
      <c r="B30" s="117">
        <f t="shared" si="15"/>
        <v>28.686371100164205</v>
      </c>
      <c r="C30" s="117">
        <f t="shared" si="15"/>
        <v>37.183235867446399</v>
      </c>
      <c r="D30" s="117">
        <f t="shared" si="15"/>
        <v>24.368499257057948</v>
      </c>
      <c r="E30" s="83"/>
      <c r="F30" s="117">
        <f t="shared" si="16"/>
        <v>39.534883720930232</v>
      </c>
      <c r="G30" s="117">
        <f t="shared" si="16"/>
        <v>49.380362249761674</v>
      </c>
      <c r="H30" s="117">
        <f t="shared" si="16"/>
        <v>34.026666666666664</v>
      </c>
      <c r="I30" s="83"/>
      <c r="J30" s="117">
        <f t="shared" si="17"/>
        <v>23.688569850911097</v>
      </c>
      <c r="K30" s="117">
        <f t="shared" si="17"/>
        <v>30.442477876106196</v>
      </c>
      <c r="L30" s="117">
        <f t="shared" si="17"/>
        <v>20.626003210272874</v>
      </c>
      <c r="M30" s="83"/>
      <c r="N30" s="117">
        <f t="shared" si="18"/>
        <v>11.955719557195572</v>
      </c>
      <c r="O30" s="117">
        <f t="shared" si="18"/>
        <v>16.666666666666664</v>
      </c>
      <c r="P30" s="117">
        <f t="shared" si="18"/>
        <v>9.7055616139585599</v>
      </c>
    </row>
    <row r="31" spans="1:17" ht="12" x14ac:dyDescent="0.2">
      <c r="A31" s="52" t="s">
        <v>154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</row>
    <row r="32" spans="1:17" ht="12" x14ac:dyDescent="0.2">
      <c r="A32" s="16" t="s">
        <v>242</v>
      </c>
    </row>
    <row r="39" spans="1:20" s="75" customFormat="1" ht="17.25" customHeight="1" x14ac:dyDescent="0.15">
      <c r="A39" s="178" t="s">
        <v>97</v>
      </c>
      <c r="B39" s="179" t="s">
        <v>0</v>
      </c>
      <c r="C39" s="179"/>
      <c r="D39" s="179"/>
      <c r="E39" s="77"/>
      <c r="F39" s="173" t="s">
        <v>118</v>
      </c>
      <c r="G39" s="173"/>
      <c r="H39" s="173"/>
      <c r="I39" s="124"/>
      <c r="J39" s="173" t="s">
        <v>119</v>
      </c>
      <c r="K39" s="173"/>
      <c r="L39" s="173"/>
      <c r="M39" s="124"/>
      <c r="N39" s="173" t="s">
        <v>120</v>
      </c>
      <c r="O39" s="173"/>
      <c r="P39" s="173"/>
      <c r="Q39" s="35"/>
    </row>
    <row r="40" spans="1:20" s="75" customFormat="1" ht="27.75" customHeight="1" x14ac:dyDescent="0.15">
      <c r="A40" s="178"/>
      <c r="B40" s="78" t="s">
        <v>0</v>
      </c>
      <c r="C40" s="78" t="s">
        <v>9</v>
      </c>
      <c r="D40" s="78" t="s">
        <v>10</v>
      </c>
      <c r="E40" s="79"/>
      <c r="F40" s="78" t="s">
        <v>0</v>
      </c>
      <c r="G40" s="78" t="s">
        <v>9</v>
      </c>
      <c r="H40" s="78" t="s">
        <v>10</v>
      </c>
      <c r="I40" s="78"/>
      <c r="J40" s="78" t="s">
        <v>0</v>
      </c>
      <c r="K40" s="78" t="s">
        <v>9</v>
      </c>
      <c r="L40" s="78" t="s">
        <v>10</v>
      </c>
      <c r="M40" s="79"/>
      <c r="N40" s="78" t="s">
        <v>0</v>
      </c>
      <c r="O40" s="78" t="s">
        <v>9</v>
      </c>
      <c r="P40" s="78" t="s">
        <v>10</v>
      </c>
      <c r="Q40" s="35"/>
    </row>
    <row r="41" spans="1:20" s="46" customFormat="1" x14ac:dyDescent="0.2">
      <c r="A41" s="45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1"/>
    </row>
    <row r="42" spans="1:20" s="46" customFormat="1" x14ac:dyDescent="0.2">
      <c r="A42" s="177" t="s">
        <v>101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"/>
    </row>
    <row r="43" spans="1:20" s="94" customFormat="1" x14ac:dyDescent="0.2">
      <c r="A43" s="47" t="s">
        <v>0</v>
      </c>
      <c r="B43" s="93">
        <f>SUM(B44:B46)</f>
        <v>20330</v>
      </c>
      <c r="C43" s="93">
        <f t="shared" ref="C43:D43" si="19">SUM(C44:C46)</f>
        <v>7043</v>
      </c>
      <c r="D43" s="93">
        <f t="shared" si="19"/>
        <v>13287</v>
      </c>
      <c r="E43" s="93"/>
      <c r="F43" s="93">
        <f>SUM(F44:F46)</f>
        <v>10105</v>
      </c>
      <c r="G43" s="93">
        <f t="shared" ref="G43:H43" si="20">SUM(G44:G46)</f>
        <v>3564</v>
      </c>
      <c r="H43" s="93">
        <f t="shared" si="20"/>
        <v>6541</v>
      </c>
      <c r="I43" s="93"/>
      <c r="J43" s="93">
        <f t="shared" ref="J43:L43" si="21">SUM(J44:J46)</f>
        <v>5802</v>
      </c>
      <c r="K43" s="93">
        <f t="shared" si="21"/>
        <v>1995</v>
      </c>
      <c r="L43" s="93">
        <f t="shared" si="21"/>
        <v>3807</v>
      </c>
      <c r="M43" s="93"/>
      <c r="N43" s="93">
        <f t="shared" ref="N43:P43" si="22">SUM(N44:N46)</f>
        <v>4423</v>
      </c>
      <c r="O43" s="93">
        <f t="shared" si="22"/>
        <v>1484</v>
      </c>
      <c r="P43" s="93">
        <f t="shared" si="22"/>
        <v>2939</v>
      </c>
      <c r="Q43" s="44"/>
    </row>
    <row r="44" spans="1:20" x14ac:dyDescent="0.2">
      <c r="A44" s="49" t="s">
        <v>1</v>
      </c>
      <c r="B44" s="82">
        <f t="shared" ref="B44:C46" si="23">+F44+J44+N44</f>
        <v>19692</v>
      </c>
      <c r="C44" s="82">
        <f t="shared" si="23"/>
        <v>6682</v>
      </c>
      <c r="D44" s="82">
        <f>+B44-C44</f>
        <v>13010</v>
      </c>
      <c r="E44" s="81"/>
      <c r="F44" s="81">
        <f>+F49+F54</f>
        <v>9841</v>
      </c>
      <c r="G44" s="81">
        <f t="shared" ref="G44:H44" si="24">+G49+G54</f>
        <v>3398</v>
      </c>
      <c r="H44" s="81">
        <f t="shared" si="24"/>
        <v>6443</v>
      </c>
      <c r="I44" s="81"/>
      <c r="J44" s="81">
        <f>+J49+J54</f>
        <v>5604</v>
      </c>
      <c r="K44" s="81">
        <f t="shared" ref="K44:L44" si="25">+K49+K54</f>
        <v>1888</v>
      </c>
      <c r="L44" s="81">
        <f t="shared" si="25"/>
        <v>3716</v>
      </c>
      <c r="M44" s="81"/>
      <c r="N44" s="81">
        <f>+N49+N54</f>
        <v>4247</v>
      </c>
      <c r="O44" s="81">
        <f t="shared" ref="O44:P44" si="26">+O49+O54</f>
        <v>1396</v>
      </c>
      <c r="P44" s="81">
        <f t="shared" si="26"/>
        <v>2851</v>
      </c>
    </row>
    <row r="45" spans="1:20" x14ac:dyDescent="0.2">
      <c r="A45" s="49" t="s">
        <v>81</v>
      </c>
      <c r="B45" s="82">
        <f t="shared" si="23"/>
        <v>638</v>
      </c>
      <c r="C45" s="82">
        <f t="shared" si="23"/>
        <v>361</v>
      </c>
      <c r="D45" s="82">
        <f t="shared" ref="D45:D46" si="27">+B45-C45</f>
        <v>277</v>
      </c>
      <c r="E45" s="81"/>
      <c r="F45" s="81">
        <f t="shared" ref="F45:H45" si="28">+F50+F55</f>
        <v>264</v>
      </c>
      <c r="G45" s="81">
        <f t="shared" si="28"/>
        <v>166</v>
      </c>
      <c r="H45" s="81">
        <f t="shared" si="28"/>
        <v>98</v>
      </c>
      <c r="I45" s="81"/>
      <c r="J45" s="81">
        <f t="shared" ref="J45:L45" si="29">+J50+J55</f>
        <v>198</v>
      </c>
      <c r="K45" s="81">
        <f t="shared" si="29"/>
        <v>107</v>
      </c>
      <c r="L45" s="81">
        <f t="shared" si="29"/>
        <v>91</v>
      </c>
      <c r="M45" s="81"/>
      <c r="N45" s="81">
        <f t="shared" ref="N45:P45" si="30">+N50+N55</f>
        <v>176</v>
      </c>
      <c r="O45" s="81">
        <f t="shared" si="30"/>
        <v>88</v>
      </c>
      <c r="P45" s="81">
        <f t="shared" si="30"/>
        <v>88</v>
      </c>
    </row>
    <row r="46" spans="1:20" x14ac:dyDescent="0.2">
      <c r="B46" s="82">
        <f t="shared" si="23"/>
        <v>0</v>
      </c>
      <c r="C46" s="82">
        <f t="shared" si="23"/>
        <v>0</v>
      </c>
      <c r="D46" s="82">
        <f t="shared" si="27"/>
        <v>0</v>
      </c>
      <c r="E46" s="81"/>
      <c r="F46" s="81">
        <f>+F51</f>
        <v>0</v>
      </c>
      <c r="G46" s="81">
        <f t="shared" ref="G46:H46" si="31">+G51</f>
        <v>0</v>
      </c>
      <c r="H46" s="81">
        <f t="shared" si="31"/>
        <v>0</v>
      </c>
      <c r="I46" s="81"/>
      <c r="J46" s="81">
        <f>+J51</f>
        <v>0</v>
      </c>
      <c r="K46" s="81">
        <f t="shared" ref="K46:L46" si="32">+K51</f>
        <v>0</v>
      </c>
      <c r="L46" s="81">
        <f t="shared" si="32"/>
        <v>0</v>
      </c>
      <c r="M46" s="81"/>
      <c r="N46" s="81">
        <f>+N51</f>
        <v>0</v>
      </c>
      <c r="O46" s="81">
        <f t="shared" ref="O46:P46" si="33">+O51</f>
        <v>0</v>
      </c>
      <c r="P46" s="81">
        <f t="shared" si="33"/>
        <v>0</v>
      </c>
    </row>
    <row r="47" spans="1:20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</row>
    <row r="48" spans="1:20" s="94" customFormat="1" x14ac:dyDescent="0.2">
      <c r="A48" s="47" t="s">
        <v>83</v>
      </c>
      <c r="B48" s="93">
        <f>SUM(B49:B51)</f>
        <v>14240</v>
      </c>
      <c r="C48" s="93">
        <f t="shared" ref="C48:D48" si="34">SUM(C49:C51)</f>
        <v>4991</v>
      </c>
      <c r="D48" s="93">
        <f t="shared" si="34"/>
        <v>9249</v>
      </c>
      <c r="E48" s="93"/>
      <c r="F48" s="93">
        <f>SUM(F49:F51)</f>
        <v>7181</v>
      </c>
      <c r="G48" s="93">
        <f t="shared" ref="G48:H48" si="35">SUM(G49:G51)</f>
        <v>2515</v>
      </c>
      <c r="H48" s="93">
        <f t="shared" si="35"/>
        <v>4666</v>
      </c>
      <c r="I48" s="93"/>
      <c r="J48" s="93">
        <f>SUM(J49:J51)</f>
        <v>3991</v>
      </c>
      <c r="K48" s="93">
        <f t="shared" ref="K48:L48" si="36">SUM(K49:K51)</f>
        <v>1430</v>
      </c>
      <c r="L48" s="93">
        <f t="shared" si="36"/>
        <v>2561</v>
      </c>
      <c r="M48" s="93"/>
      <c r="N48" s="93">
        <f>SUM(N49:N51)</f>
        <v>3068</v>
      </c>
      <c r="O48" s="93">
        <f t="shared" ref="O48:P48" si="37">SUM(O49:O51)</f>
        <v>1046</v>
      </c>
      <c r="P48" s="93">
        <f t="shared" si="37"/>
        <v>2022</v>
      </c>
      <c r="Q48" s="44" t="s">
        <v>185</v>
      </c>
      <c r="R48" s="95">
        <f>+F43+J43+N43</f>
        <v>20330</v>
      </c>
      <c r="S48" s="95">
        <f>+F9+J9+N9</f>
        <v>5077</v>
      </c>
      <c r="T48" s="144">
        <f>+S48/R48*100</f>
        <v>24.972946384653223</v>
      </c>
    </row>
    <row r="49" spans="1:20" x14ac:dyDescent="0.2">
      <c r="A49" s="49" t="s">
        <v>1</v>
      </c>
      <c r="B49" s="82">
        <f t="shared" ref="B49:C51" si="38">+F49+J49+N49</f>
        <v>13602</v>
      </c>
      <c r="C49" s="82">
        <f t="shared" si="38"/>
        <v>4630</v>
      </c>
      <c r="D49" s="82">
        <f t="shared" ref="D49:D51" si="39">+B49-C49</f>
        <v>8972</v>
      </c>
      <c r="E49" s="83"/>
      <c r="F49" s="145">
        <v>6917</v>
      </c>
      <c r="G49" s="145">
        <v>2349</v>
      </c>
      <c r="H49" s="83">
        <f>+F49-G49</f>
        <v>4568</v>
      </c>
      <c r="I49" s="83"/>
      <c r="J49" s="141">
        <v>3793</v>
      </c>
      <c r="K49" s="141">
        <v>1323</v>
      </c>
      <c r="L49" s="83">
        <f>+J49-K49</f>
        <v>2470</v>
      </c>
      <c r="M49" s="81"/>
      <c r="N49" s="141">
        <v>2892</v>
      </c>
      <c r="O49" s="141">
        <v>958</v>
      </c>
      <c r="P49" s="83">
        <f>+N49-O49</f>
        <v>1934</v>
      </c>
      <c r="R49" s="85"/>
      <c r="S49" s="85"/>
      <c r="T49" s="144"/>
    </row>
    <row r="50" spans="1:20" x14ac:dyDescent="0.2">
      <c r="A50" s="49" t="s">
        <v>81</v>
      </c>
      <c r="B50" s="82">
        <f t="shared" si="38"/>
        <v>638</v>
      </c>
      <c r="C50" s="82">
        <f t="shared" si="38"/>
        <v>361</v>
      </c>
      <c r="D50" s="82">
        <f t="shared" si="39"/>
        <v>277</v>
      </c>
      <c r="E50" s="83"/>
      <c r="F50" s="145">
        <v>264</v>
      </c>
      <c r="G50" s="145">
        <v>166</v>
      </c>
      <c r="H50" s="83">
        <f t="shared" ref="H50:H51" si="40">+F50-G50</f>
        <v>98</v>
      </c>
      <c r="I50" s="83"/>
      <c r="J50" s="145">
        <v>198</v>
      </c>
      <c r="K50" s="145">
        <v>107</v>
      </c>
      <c r="L50" s="83">
        <f t="shared" ref="L50:L51" si="41">+J50-K50</f>
        <v>91</v>
      </c>
      <c r="M50" s="83"/>
      <c r="N50" s="145">
        <v>176</v>
      </c>
      <c r="O50" s="145">
        <v>88</v>
      </c>
      <c r="P50" s="83">
        <f t="shared" ref="P50:P51" si="42">+N50-O50</f>
        <v>88</v>
      </c>
      <c r="R50" s="85"/>
      <c r="S50" s="85"/>
      <c r="T50" s="144"/>
    </row>
    <row r="51" spans="1:20" x14ac:dyDescent="0.2">
      <c r="B51" s="82">
        <f t="shared" si="38"/>
        <v>0</v>
      </c>
      <c r="C51" s="82">
        <f t="shared" si="38"/>
        <v>0</v>
      </c>
      <c r="D51" s="82">
        <f t="shared" si="39"/>
        <v>0</v>
      </c>
      <c r="E51" s="83"/>
      <c r="F51" s="145">
        <v>0</v>
      </c>
      <c r="G51" s="145">
        <v>0</v>
      </c>
      <c r="H51" s="83">
        <f t="shared" si="40"/>
        <v>0</v>
      </c>
      <c r="I51" s="83"/>
      <c r="J51" s="145">
        <v>0</v>
      </c>
      <c r="K51" s="145">
        <v>0</v>
      </c>
      <c r="L51" s="83">
        <f t="shared" si="41"/>
        <v>0</v>
      </c>
      <c r="M51" s="83"/>
      <c r="N51" s="145">
        <v>0</v>
      </c>
      <c r="O51" s="145">
        <v>0</v>
      </c>
      <c r="P51" s="83">
        <f t="shared" si="42"/>
        <v>0</v>
      </c>
    </row>
    <row r="52" spans="1:20" x14ac:dyDescent="0.2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</row>
    <row r="53" spans="1:20" s="94" customFormat="1" x14ac:dyDescent="0.2">
      <c r="A53" s="48" t="s">
        <v>82</v>
      </c>
      <c r="B53" s="93">
        <f>SUM(B54:B56)</f>
        <v>6090</v>
      </c>
      <c r="C53" s="93">
        <f t="shared" ref="C53:D53" si="43">SUM(C54:C56)</f>
        <v>2052</v>
      </c>
      <c r="D53" s="93">
        <f t="shared" si="43"/>
        <v>4038</v>
      </c>
      <c r="E53" s="93"/>
      <c r="F53" s="93">
        <f>SUM(F54:F56)</f>
        <v>2924</v>
      </c>
      <c r="G53" s="93">
        <f t="shared" ref="G53:H53" si="44">SUM(G54:G56)</f>
        <v>1049</v>
      </c>
      <c r="H53" s="93">
        <f t="shared" si="44"/>
        <v>1875</v>
      </c>
      <c r="I53" s="93"/>
      <c r="J53" s="93">
        <f>SUM(J54:J56)</f>
        <v>1811</v>
      </c>
      <c r="K53" s="93">
        <f t="shared" ref="K53:L53" si="45">SUM(K54:K56)</f>
        <v>565</v>
      </c>
      <c r="L53" s="93">
        <f t="shared" si="45"/>
        <v>1246</v>
      </c>
      <c r="M53" s="93"/>
      <c r="N53" s="93">
        <f>SUM(N54:N56)</f>
        <v>1355</v>
      </c>
      <c r="O53" s="93">
        <f t="shared" ref="O53:P53" si="46">SUM(O54:O56)</f>
        <v>438</v>
      </c>
      <c r="P53" s="93">
        <f t="shared" si="46"/>
        <v>917</v>
      </c>
      <c r="Q53" s="44"/>
    </row>
    <row r="54" spans="1:20" x14ac:dyDescent="0.2">
      <c r="A54" s="49" t="s">
        <v>1</v>
      </c>
      <c r="B54" s="82">
        <f>+F54+J54+N54</f>
        <v>6090</v>
      </c>
      <c r="C54" s="82">
        <f>+G54+K54+O54</f>
        <v>2052</v>
      </c>
      <c r="D54" s="82">
        <f t="shared" ref="D54:D55" si="47">+B54-C54</f>
        <v>4038</v>
      </c>
      <c r="E54" s="83"/>
      <c r="F54" s="145">
        <v>2924</v>
      </c>
      <c r="G54" s="145">
        <v>1049</v>
      </c>
      <c r="H54" s="83">
        <f>+F54-G54</f>
        <v>1875</v>
      </c>
      <c r="I54" s="83"/>
      <c r="J54" s="145">
        <v>1811</v>
      </c>
      <c r="K54" s="145">
        <v>565</v>
      </c>
      <c r="L54" s="83">
        <f>+J54-K54</f>
        <v>1246</v>
      </c>
      <c r="M54" s="83"/>
      <c r="N54" s="145">
        <v>1355</v>
      </c>
      <c r="O54" s="145">
        <v>438</v>
      </c>
      <c r="P54" s="83">
        <f>+N54-O54</f>
        <v>917</v>
      </c>
    </row>
    <row r="55" spans="1:20" x14ac:dyDescent="0.2">
      <c r="A55" s="49" t="s">
        <v>81</v>
      </c>
      <c r="B55" s="82">
        <f>+F55+J55+N55</f>
        <v>0</v>
      </c>
      <c r="C55" s="82">
        <f>+G55+K55+O55</f>
        <v>0</v>
      </c>
      <c r="D55" s="82">
        <f t="shared" si="47"/>
        <v>0</v>
      </c>
      <c r="E55" s="83"/>
      <c r="F55" s="145">
        <v>0</v>
      </c>
      <c r="G55" s="145">
        <v>0</v>
      </c>
      <c r="H55" s="83">
        <f>+F55-G55</f>
        <v>0</v>
      </c>
      <c r="I55" s="83"/>
      <c r="J55" s="145">
        <v>0</v>
      </c>
      <c r="K55" s="145">
        <v>0</v>
      </c>
      <c r="L55" s="83">
        <f>+J55-K55</f>
        <v>0</v>
      </c>
      <c r="M55" s="83"/>
      <c r="N55" s="145">
        <v>0</v>
      </c>
      <c r="O55" s="145">
        <v>0</v>
      </c>
      <c r="P55" s="83">
        <f>+N55-O55</f>
        <v>0</v>
      </c>
    </row>
    <row r="56" spans="1:20" x14ac:dyDescent="0.2">
      <c r="A56" s="49"/>
      <c r="B56" s="93" t="s">
        <v>8</v>
      </c>
      <c r="C56" s="93" t="s">
        <v>8</v>
      </c>
      <c r="D56" s="93" t="s">
        <v>8</v>
      </c>
      <c r="F56" s="93" t="s">
        <v>8</v>
      </c>
      <c r="G56" s="93" t="s">
        <v>8</v>
      </c>
      <c r="H56" s="93" t="s">
        <v>8</v>
      </c>
      <c r="J56" s="93" t="s">
        <v>8</v>
      </c>
      <c r="K56" s="93" t="s">
        <v>8</v>
      </c>
      <c r="L56" s="93" t="s">
        <v>8</v>
      </c>
      <c r="N56" s="93" t="s">
        <v>8</v>
      </c>
      <c r="O56" s="93" t="s">
        <v>8</v>
      </c>
      <c r="P56" s="93" t="s">
        <v>8</v>
      </c>
    </row>
  </sheetData>
  <mergeCells count="17">
    <mergeCell ref="A42:P42"/>
    <mergeCell ref="A8:P8"/>
    <mergeCell ref="A20:P20"/>
    <mergeCell ref="A39:A40"/>
    <mergeCell ref="B39:D39"/>
    <mergeCell ref="F39:H39"/>
    <mergeCell ref="J39:L39"/>
    <mergeCell ref="N39:P39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B9:P18 B21:P30">
    <cfRule type="cellIs" dxfId="21" priority="12" operator="equal">
      <formula>0</formula>
    </cfRule>
  </conditionalFormatting>
  <conditionalFormatting sqref="B43:P56">
    <cfRule type="cellIs" dxfId="20" priority="8" operator="equal">
      <formula>0</formula>
    </cfRule>
  </conditionalFormatting>
  <hyperlinks>
    <hyperlink ref="Q2" location="Contenido!A1" display="Contenido" xr:uid="{00000000-0004-0000-3100-000000000000}"/>
  </hyperlinks>
  <printOptions horizontalCentered="1"/>
  <pageMargins left="0.39370078740157483" right="0.39370078740157483" top="0.59055118110236227" bottom="0.19685039370078741" header="0" footer="0"/>
  <pageSetup fitToHeight="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 tint="0.59999389629810485"/>
    <pageSetUpPr fitToPage="1"/>
  </sheetPr>
  <dimension ref="A1:Q39"/>
  <sheetViews>
    <sheetView showGridLines="0" zoomScaleNormal="100" zoomScaleSheetLayoutView="100" workbookViewId="0">
      <selection activeCell="Q2" sqref="Q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1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9.5" style="1" customWidth="1"/>
    <col min="18" max="16384" width="11" style="43"/>
  </cols>
  <sheetData>
    <row r="1" spans="1:17" ht="15" customHeight="1" x14ac:dyDescent="0.25">
      <c r="A1" s="180" t="s">
        <v>238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7" ht="15" customHeight="1" x14ac:dyDescent="0.25">
      <c r="A2" s="181" t="s">
        <v>243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02" t="s">
        <v>124</v>
      </c>
    </row>
    <row r="3" spans="1:17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17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1:17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35"/>
    </row>
    <row r="6" spans="1:17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121</v>
      </c>
      <c r="G6" s="173"/>
      <c r="H6" s="173"/>
      <c r="I6" s="124"/>
      <c r="J6" s="173" t="s">
        <v>122</v>
      </c>
      <c r="K6" s="173"/>
      <c r="L6" s="173"/>
      <c r="M6" s="124"/>
      <c r="N6" s="173" t="s">
        <v>123</v>
      </c>
      <c r="O6" s="173"/>
      <c r="P6" s="173"/>
      <c r="Q6" s="35"/>
    </row>
    <row r="7" spans="1:17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6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76"/>
    </row>
    <row r="8" spans="1:17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1"/>
    </row>
    <row r="9" spans="1:17" s="94" customFormat="1" x14ac:dyDescent="0.2">
      <c r="A9" s="20" t="s">
        <v>0</v>
      </c>
      <c r="B9" s="96">
        <f>SUM(B11:B36)</f>
        <v>5077</v>
      </c>
      <c r="C9" s="96">
        <f>SUM(C11:C36)</f>
        <v>2101</v>
      </c>
      <c r="D9" s="96">
        <f>SUM(D11:D36)</f>
        <v>2976</v>
      </c>
      <c r="E9" s="96"/>
      <c r="F9" s="96">
        <f>SUM(F11:F36)</f>
        <v>3432</v>
      </c>
      <c r="G9" s="96">
        <f>SUM(G11:G36)</f>
        <v>1386</v>
      </c>
      <c r="H9" s="96">
        <f>SUM(H11:H36)</f>
        <v>2046</v>
      </c>
      <c r="I9" s="96"/>
      <c r="J9" s="96">
        <f>SUM(J11:J36)</f>
        <v>1188</v>
      </c>
      <c r="K9" s="96">
        <f>SUM(K11:K36)</f>
        <v>511</v>
      </c>
      <c r="L9" s="96">
        <f>SUM(L11:L36)</f>
        <v>677</v>
      </c>
      <c r="M9" s="96"/>
      <c r="N9" s="96">
        <f>SUM(N11:N36)</f>
        <v>457</v>
      </c>
      <c r="O9" s="96">
        <f>SUM(O11:O36)</f>
        <v>204</v>
      </c>
      <c r="P9" s="96">
        <f>SUM(P11:P36)</f>
        <v>253</v>
      </c>
      <c r="Q9" s="44"/>
    </row>
    <row r="10" spans="1:17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1:17" x14ac:dyDescent="0.2">
      <c r="A11" s="19" t="s">
        <v>27</v>
      </c>
      <c r="B11" s="89">
        <f t="shared" ref="B11:B36" si="0">+F11+J11+N11</f>
        <v>182</v>
      </c>
      <c r="C11" s="89">
        <f t="shared" ref="C11:C36" si="1">+G11+K11+O11</f>
        <v>66</v>
      </c>
      <c r="D11" s="89">
        <f>+B11-C11</f>
        <v>116</v>
      </c>
      <c r="E11" s="90"/>
      <c r="F11" s="90">
        <v>120</v>
      </c>
      <c r="G11" s="90">
        <v>40</v>
      </c>
      <c r="H11" s="90">
        <f>+F11-G11</f>
        <v>80</v>
      </c>
      <c r="I11" s="90"/>
      <c r="J11" s="90">
        <v>45</v>
      </c>
      <c r="K11" s="90">
        <v>20</v>
      </c>
      <c r="L11" s="90">
        <f>+J11-K11</f>
        <v>25</v>
      </c>
      <c r="M11" s="90"/>
      <c r="N11" s="90">
        <v>17</v>
      </c>
      <c r="O11" s="90">
        <v>6</v>
      </c>
      <c r="P11" s="90">
        <f>+N11-O11</f>
        <v>11</v>
      </c>
    </row>
    <row r="12" spans="1:17" x14ac:dyDescent="0.2">
      <c r="A12" s="19" t="s">
        <v>33</v>
      </c>
      <c r="B12" s="89">
        <f t="shared" si="0"/>
        <v>267</v>
      </c>
      <c r="C12" s="89">
        <f t="shared" si="1"/>
        <v>115</v>
      </c>
      <c r="D12" s="89">
        <f t="shared" ref="D12:D36" si="2">+B12-C12</f>
        <v>152</v>
      </c>
      <c r="E12" s="90"/>
      <c r="F12" s="90">
        <v>191</v>
      </c>
      <c r="G12" s="90">
        <v>83</v>
      </c>
      <c r="H12" s="90">
        <f t="shared" ref="H12:H36" si="3">+F12-G12</f>
        <v>108</v>
      </c>
      <c r="I12" s="90"/>
      <c r="J12" s="90">
        <v>55</v>
      </c>
      <c r="K12" s="90">
        <v>23</v>
      </c>
      <c r="L12" s="90">
        <f t="shared" ref="L12:L36" si="4">+J12-K12</f>
        <v>32</v>
      </c>
      <c r="M12" s="90"/>
      <c r="N12" s="90">
        <v>21</v>
      </c>
      <c r="O12" s="90">
        <v>9</v>
      </c>
      <c r="P12" s="90">
        <f t="shared" ref="P12:P36" si="5">+N12-O12</f>
        <v>12</v>
      </c>
    </row>
    <row r="13" spans="1:17" x14ac:dyDescent="0.2">
      <c r="A13" s="19" t="s">
        <v>19</v>
      </c>
      <c r="B13" s="89">
        <f t="shared" si="0"/>
        <v>177</v>
      </c>
      <c r="C13" s="89">
        <f t="shared" si="1"/>
        <v>57</v>
      </c>
      <c r="D13" s="89">
        <f t="shared" si="2"/>
        <v>120</v>
      </c>
      <c r="E13" s="90"/>
      <c r="F13" s="90">
        <v>147</v>
      </c>
      <c r="G13" s="90">
        <v>44</v>
      </c>
      <c r="H13" s="90">
        <f t="shared" si="3"/>
        <v>103</v>
      </c>
      <c r="I13" s="90"/>
      <c r="J13" s="90">
        <v>24</v>
      </c>
      <c r="K13" s="90">
        <v>11</v>
      </c>
      <c r="L13" s="90">
        <f t="shared" si="4"/>
        <v>13</v>
      </c>
      <c r="M13" s="90"/>
      <c r="N13" s="90">
        <v>6</v>
      </c>
      <c r="O13" s="90">
        <v>2</v>
      </c>
      <c r="P13" s="90">
        <f t="shared" si="5"/>
        <v>4</v>
      </c>
    </row>
    <row r="14" spans="1:17" x14ac:dyDescent="0.2">
      <c r="A14" s="19" t="s">
        <v>34</v>
      </c>
      <c r="B14" s="89">
        <f t="shared" si="0"/>
        <v>317</v>
      </c>
      <c r="C14" s="89">
        <f t="shared" si="1"/>
        <v>129</v>
      </c>
      <c r="D14" s="89">
        <f t="shared" si="2"/>
        <v>188</v>
      </c>
      <c r="E14" s="90"/>
      <c r="F14" s="90">
        <v>214</v>
      </c>
      <c r="G14" s="90">
        <v>88</v>
      </c>
      <c r="H14" s="90">
        <f t="shared" si="3"/>
        <v>126</v>
      </c>
      <c r="I14" s="90"/>
      <c r="J14" s="90">
        <v>71</v>
      </c>
      <c r="K14" s="90">
        <v>26</v>
      </c>
      <c r="L14" s="90">
        <f t="shared" si="4"/>
        <v>45</v>
      </c>
      <c r="M14" s="90"/>
      <c r="N14" s="90">
        <v>32</v>
      </c>
      <c r="O14" s="90">
        <v>15</v>
      </c>
      <c r="P14" s="90">
        <f t="shared" si="5"/>
        <v>17</v>
      </c>
    </row>
    <row r="15" spans="1:17" x14ac:dyDescent="0.2">
      <c r="A15" s="19" t="s">
        <v>35</v>
      </c>
      <c r="B15" s="89">
        <f t="shared" si="0"/>
        <v>106</v>
      </c>
      <c r="C15" s="89">
        <f t="shared" si="1"/>
        <v>54</v>
      </c>
      <c r="D15" s="89">
        <f t="shared" si="2"/>
        <v>52</v>
      </c>
      <c r="E15" s="90"/>
      <c r="F15" s="90">
        <v>59</v>
      </c>
      <c r="G15" s="90">
        <v>28</v>
      </c>
      <c r="H15" s="90">
        <f t="shared" si="3"/>
        <v>31</v>
      </c>
      <c r="I15" s="90"/>
      <c r="J15" s="90">
        <v>36</v>
      </c>
      <c r="K15" s="90">
        <v>21</v>
      </c>
      <c r="L15" s="90">
        <f t="shared" si="4"/>
        <v>15</v>
      </c>
      <c r="M15" s="90"/>
      <c r="N15" s="90">
        <v>11</v>
      </c>
      <c r="O15" s="90">
        <v>5</v>
      </c>
      <c r="P15" s="90">
        <f t="shared" si="5"/>
        <v>6</v>
      </c>
    </row>
    <row r="16" spans="1:17" x14ac:dyDescent="0.2">
      <c r="A16" s="19" t="s">
        <v>36</v>
      </c>
      <c r="B16" s="89">
        <f t="shared" si="0"/>
        <v>178</v>
      </c>
      <c r="C16" s="89">
        <f t="shared" si="1"/>
        <v>90</v>
      </c>
      <c r="D16" s="89">
        <f t="shared" si="2"/>
        <v>88</v>
      </c>
      <c r="E16" s="91"/>
      <c r="F16" s="91">
        <v>108</v>
      </c>
      <c r="G16" s="91">
        <v>52</v>
      </c>
      <c r="H16" s="90">
        <f t="shared" si="3"/>
        <v>56</v>
      </c>
      <c r="I16" s="91"/>
      <c r="J16" s="91">
        <v>43</v>
      </c>
      <c r="K16" s="91">
        <v>22</v>
      </c>
      <c r="L16" s="90">
        <f t="shared" si="4"/>
        <v>21</v>
      </c>
      <c r="M16" s="91"/>
      <c r="N16" s="91">
        <v>27</v>
      </c>
      <c r="O16" s="91">
        <v>16</v>
      </c>
      <c r="P16" s="90">
        <f t="shared" si="5"/>
        <v>11</v>
      </c>
    </row>
    <row r="17" spans="1:16" x14ac:dyDescent="0.2">
      <c r="A17" s="19" t="s">
        <v>53</v>
      </c>
      <c r="B17" s="89">
        <f t="shared" si="0"/>
        <v>78</v>
      </c>
      <c r="C17" s="89">
        <f t="shared" si="1"/>
        <v>42</v>
      </c>
      <c r="D17" s="89">
        <f t="shared" si="2"/>
        <v>36</v>
      </c>
      <c r="E17" s="91"/>
      <c r="F17" s="91">
        <v>57</v>
      </c>
      <c r="G17" s="91">
        <v>29</v>
      </c>
      <c r="H17" s="90">
        <f t="shared" si="3"/>
        <v>28</v>
      </c>
      <c r="I17" s="91"/>
      <c r="J17" s="91">
        <v>19</v>
      </c>
      <c r="K17" s="91">
        <v>13</v>
      </c>
      <c r="L17" s="90">
        <f t="shared" si="4"/>
        <v>6</v>
      </c>
      <c r="M17" s="91"/>
      <c r="N17" s="91">
        <v>2</v>
      </c>
      <c r="O17" s="91">
        <v>0</v>
      </c>
      <c r="P17" s="90">
        <f t="shared" si="5"/>
        <v>2</v>
      </c>
    </row>
    <row r="18" spans="1:16" x14ac:dyDescent="0.2">
      <c r="A18" s="19" t="s">
        <v>28</v>
      </c>
      <c r="B18" s="89">
        <f t="shared" si="0"/>
        <v>583</v>
      </c>
      <c r="C18" s="89">
        <f t="shared" si="1"/>
        <v>234</v>
      </c>
      <c r="D18" s="89">
        <f t="shared" si="2"/>
        <v>349</v>
      </c>
      <c r="E18" s="91"/>
      <c r="F18" s="91">
        <v>395</v>
      </c>
      <c r="G18" s="91">
        <v>145</v>
      </c>
      <c r="H18" s="90">
        <f t="shared" si="3"/>
        <v>250</v>
      </c>
      <c r="I18" s="91"/>
      <c r="J18" s="91">
        <v>146</v>
      </c>
      <c r="K18" s="91">
        <v>68</v>
      </c>
      <c r="L18" s="90">
        <f t="shared" si="4"/>
        <v>78</v>
      </c>
      <c r="M18" s="91"/>
      <c r="N18" s="91">
        <v>42</v>
      </c>
      <c r="O18" s="91">
        <v>21</v>
      </c>
      <c r="P18" s="90">
        <f t="shared" si="5"/>
        <v>21</v>
      </c>
    </row>
    <row r="19" spans="1:16" x14ac:dyDescent="0.2">
      <c r="A19" s="19" t="s">
        <v>37</v>
      </c>
      <c r="B19" s="89">
        <f t="shared" si="0"/>
        <v>149</v>
      </c>
      <c r="C19" s="89">
        <f t="shared" si="1"/>
        <v>76</v>
      </c>
      <c r="D19" s="89">
        <f t="shared" si="2"/>
        <v>73</v>
      </c>
      <c r="E19" s="90"/>
      <c r="F19" s="90">
        <v>117</v>
      </c>
      <c r="G19" s="90">
        <v>57</v>
      </c>
      <c r="H19" s="90">
        <f t="shared" si="3"/>
        <v>60</v>
      </c>
      <c r="I19" s="90"/>
      <c r="J19" s="90">
        <v>18</v>
      </c>
      <c r="K19" s="90">
        <v>10</v>
      </c>
      <c r="L19" s="90">
        <f t="shared" si="4"/>
        <v>8</v>
      </c>
      <c r="M19" s="90"/>
      <c r="N19" s="90">
        <v>14</v>
      </c>
      <c r="O19" s="90">
        <v>9</v>
      </c>
      <c r="P19" s="90">
        <f t="shared" si="5"/>
        <v>5</v>
      </c>
    </row>
    <row r="20" spans="1:16" x14ac:dyDescent="0.2">
      <c r="A20" s="19" t="s">
        <v>38</v>
      </c>
      <c r="B20" s="89">
        <f t="shared" si="0"/>
        <v>404</v>
      </c>
      <c r="C20" s="89">
        <f t="shared" si="1"/>
        <v>176</v>
      </c>
      <c r="D20" s="89">
        <f t="shared" si="2"/>
        <v>228</v>
      </c>
      <c r="E20" s="91"/>
      <c r="F20" s="91">
        <v>271</v>
      </c>
      <c r="G20" s="91">
        <v>133</v>
      </c>
      <c r="H20" s="90">
        <f t="shared" si="3"/>
        <v>138</v>
      </c>
      <c r="I20" s="91"/>
      <c r="J20" s="91">
        <v>101</v>
      </c>
      <c r="K20" s="91">
        <v>36</v>
      </c>
      <c r="L20" s="90">
        <f t="shared" si="4"/>
        <v>65</v>
      </c>
      <c r="M20" s="91"/>
      <c r="N20" s="91">
        <v>32</v>
      </c>
      <c r="O20" s="91">
        <v>7</v>
      </c>
      <c r="P20" s="90">
        <f t="shared" si="5"/>
        <v>25</v>
      </c>
    </row>
    <row r="21" spans="1:16" x14ac:dyDescent="0.2">
      <c r="A21" s="19" t="s">
        <v>39</v>
      </c>
      <c r="B21" s="89">
        <f t="shared" si="0"/>
        <v>95</v>
      </c>
      <c r="C21" s="89">
        <f t="shared" si="1"/>
        <v>35</v>
      </c>
      <c r="D21" s="89">
        <f t="shared" si="2"/>
        <v>60</v>
      </c>
      <c r="E21" s="91"/>
      <c r="F21" s="91">
        <v>60</v>
      </c>
      <c r="G21" s="91">
        <v>20</v>
      </c>
      <c r="H21" s="90">
        <f t="shared" si="3"/>
        <v>40</v>
      </c>
      <c r="I21" s="91"/>
      <c r="J21" s="91">
        <v>24</v>
      </c>
      <c r="K21" s="91">
        <v>9</v>
      </c>
      <c r="L21" s="90">
        <f t="shared" si="4"/>
        <v>15</v>
      </c>
      <c r="M21" s="91"/>
      <c r="N21" s="91">
        <v>11</v>
      </c>
      <c r="O21" s="91">
        <v>6</v>
      </c>
      <c r="P21" s="90">
        <f t="shared" si="5"/>
        <v>5</v>
      </c>
    </row>
    <row r="22" spans="1:16" x14ac:dyDescent="0.2">
      <c r="A22" s="18" t="s">
        <v>20</v>
      </c>
      <c r="B22" s="89">
        <f t="shared" si="0"/>
        <v>389</v>
      </c>
      <c r="C22" s="89">
        <f t="shared" si="1"/>
        <v>190</v>
      </c>
      <c r="D22" s="89">
        <f t="shared" si="2"/>
        <v>199</v>
      </c>
      <c r="F22" s="90">
        <v>242</v>
      </c>
      <c r="G22" s="90">
        <v>121</v>
      </c>
      <c r="H22" s="90">
        <f t="shared" si="3"/>
        <v>121</v>
      </c>
      <c r="J22" s="90">
        <v>107</v>
      </c>
      <c r="K22" s="90">
        <v>51</v>
      </c>
      <c r="L22" s="90">
        <f t="shared" si="4"/>
        <v>56</v>
      </c>
      <c r="N22" s="90">
        <v>40</v>
      </c>
      <c r="O22" s="90">
        <v>18</v>
      </c>
      <c r="P22" s="90">
        <f t="shared" si="5"/>
        <v>22</v>
      </c>
    </row>
    <row r="23" spans="1:16" x14ac:dyDescent="0.2">
      <c r="A23" s="19" t="s">
        <v>40</v>
      </c>
      <c r="B23" s="89">
        <f t="shared" si="0"/>
        <v>45</v>
      </c>
      <c r="C23" s="89">
        <f t="shared" si="1"/>
        <v>14</v>
      </c>
      <c r="D23" s="89">
        <f t="shared" si="2"/>
        <v>31</v>
      </c>
      <c r="F23" s="89">
        <v>40</v>
      </c>
      <c r="G23" s="89">
        <v>11</v>
      </c>
      <c r="H23" s="90">
        <f t="shared" si="3"/>
        <v>29</v>
      </c>
      <c r="J23" s="89">
        <v>4</v>
      </c>
      <c r="K23" s="89">
        <v>3</v>
      </c>
      <c r="L23" s="90">
        <f t="shared" si="4"/>
        <v>1</v>
      </c>
      <c r="N23" s="89">
        <v>1</v>
      </c>
      <c r="O23" s="89">
        <v>0</v>
      </c>
      <c r="P23" s="90">
        <f t="shared" si="5"/>
        <v>1</v>
      </c>
    </row>
    <row r="24" spans="1:16" x14ac:dyDescent="0.2">
      <c r="A24" s="19" t="s">
        <v>21</v>
      </c>
      <c r="B24" s="89">
        <f t="shared" si="0"/>
        <v>192</v>
      </c>
      <c r="C24" s="89">
        <f t="shared" si="1"/>
        <v>75</v>
      </c>
      <c r="D24" s="89">
        <f t="shared" si="2"/>
        <v>117</v>
      </c>
      <c r="F24" s="89">
        <v>148</v>
      </c>
      <c r="G24" s="89">
        <v>54</v>
      </c>
      <c r="H24" s="90">
        <f t="shared" si="3"/>
        <v>94</v>
      </c>
      <c r="J24" s="89">
        <v>26</v>
      </c>
      <c r="K24" s="89">
        <v>12</v>
      </c>
      <c r="L24" s="90">
        <f t="shared" si="4"/>
        <v>14</v>
      </c>
      <c r="N24" s="89">
        <v>18</v>
      </c>
      <c r="O24" s="89">
        <v>9</v>
      </c>
      <c r="P24" s="90">
        <f t="shared" si="5"/>
        <v>9</v>
      </c>
    </row>
    <row r="25" spans="1:16" x14ac:dyDescent="0.2">
      <c r="A25" s="19" t="s">
        <v>87</v>
      </c>
      <c r="B25" s="89">
        <f t="shared" si="0"/>
        <v>51</v>
      </c>
      <c r="C25" s="89">
        <f t="shared" si="1"/>
        <v>17</v>
      </c>
      <c r="D25" s="89">
        <f t="shared" si="2"/>
        <v>34</v>
      </c>
      <c r="F25" s="89">
        <v>34</v>
      </c>
      <c r="G25" s="89">
        <v>8</v>
      </c>
      <c r="H25" s="90">
        <f t="shared" si="3"/>
        <v>26</v>
      </c>
      <c r="J25" s="89">
        <v>17</v>
      </c>
      <c r="K25" s="89">
        <v>9</v>
      </c>
      <c r="L25" s="90">
        <f t="shared" si="4"/>
        <v>8</v>
      </c>
      <c r="N25" s="89">
        <v>0</v>
      </c>
      <c r="O25" s="89">
        <v>0</v>
      </c>
      <c r="P25" s="90">
        <f t="shared" si="5"/>
        <v>0</v>
      </c>
    </row>
    <row r="26" spans="1:16" x14ac:dyDescent="0.2">
      <c r="A26" s="19" t="s">
        <v>29</v>
      </c>
      <c r="B26" s="89">
        <f t="shared" si="0"/>
        <v>147</v>
      </c>
      <c r="C26" s="89">
        <f t="shared" si="1"/>
        <v>70</v>
      </c>
      <c r="D26" s="89">
        <f t="shared" si="2"/>
        <v>77</v>
      </c>
      <c r="F26" s="89">
        <v>104</v>
      </c>
      <c r="G26" s="89">
        <v>50</v>
      </c>
      <c r="H26" s="90">
        <f t="shared" si="3"/>
        <v>54</v>
      </c>
      <c r="J26" s="89">
        <v>32</v>
      </c>
      <c r="K26" s="89">
        <v>17</v>
      </c>
      <c r="L26" s="90">
        <f t="shared" si="4"/>
        <v>15</v>
      </c>
      <c r="N26" s="89">
        <v>11</v>
      </c>
      <c r="O26" s="89">
        <v>3</v>
      </c>
      <c r="P26" s="90">
        <f t="shared" si="5"/>
        <v>8</v>
      </c>
    </row>
    <row r="27" spans="1:16" x14ac:dyDescent="0.2">
      <c r="A27" s="19" t="s">
        <v>41</v>
      </c>
      <c r="B27" s="89">
        <f t="shared" si="0"/>
        <v>266</v>
      </c>
      <c r="C27" s="89">
        <f t="shared" si="1"/>
        <v>107</v>
      </c>
      <c r="D27" s="89">
        <f t="shared" si="2"/>
        <v>159</v>
      </c>
      <c r="F27" s="89">
        <v>186</v>
      </c>
      <c r="G27" s="89">
        <v>73</v>
      </c>
      <c r="H27" s="90">
        <f t="shared" si="3"/>
        <v>113</v>
      </c>
      <c r="J27" s="89">
        <v>52</v>
      </c>
      <c r="K27" s="89">
        <v>20</v>
      </c>
      <c r="L27" s="90">
        <f t="shared" si="4"/>
        <v>32</v>
      </c>
      <c r="N27" s="89">
        <v>28</v>
      </c>
      <c r="O27" s="89">
        <v>14</v>
      </c>
      <c r="P27" s="90">
        <f t="shared" si="5"/>
        <v>14</v>
      </c>
    </row>
    <row r="28" spans="1:16" x14ac:dyDescent="0.2">
      <c r="A28" s="19" t="s">
        <v>42</v>
      </c>
      <c r="B28" s="89">
        <f t="shared" si="0"/>
        <v>234</v>
      </c>
      <c r="C28" s="89">
        <f t="shared" si="1"/>
        <v>95</v>
      </c>
      <c r="D28" s="89">
        <f t="shared" si="2"/>
        <v>139</v>
      </c>
      <c r="F28" s="89">
        <v>152</v>
      </c>
      <c r="G28" s="89">
        <v>57</v>
      </c>
      <c r="H28" s="90">
        <f t="shared" si="3"/>
        <v>95</v>
      </c>
      <c r="J28" s="89">
        <v>58</v>
      </c>
      <c r="K28" s="89">
        <v>23</v>
      </c>
      <c r="L28" s="90">
        <f t="shared" si="4"/>
        <v>35</v>
      </c>
      <c r="N28" s="89">
        <v>24</v>
      </c>
      <c r="O28" s="89">
        <v>15</v>
      </c>
      <c r="P28" s="90">
        <f t="shared" si="5"/>
        <v>9</v>
      </c>
    </row>
    <row r="29" spans="1:16" x14ac:dyDescent="0.2">
      <c r="A29" s="19" t="s">
        <v>30</v>
      </c>
      <c r="B29" s="89">
        <f t="shared" si="0"/>
        <v>125</v>
      </c>
      <c r="C29" s="89">
        <f t="shared" si="1"/>
        <v>74</v>
      </c>
      <c r="D29" s="89">
        <f t="shared" si="2"/>
        <v>51</v>
      </c>
      <c r="F29" s="89">
        <v>75</v>
      </c>
      <c r="G29" s="89">
        <v>47</v>
      </c>
      <c r="H29" s="90">
        <f t="shared" si="3"/>
        <v>28</v>
      </c>
      <c r="J29" s="89">
        <v>34</v>
      </c>
      <c r="K29" s="89">
        <v>19</v>
      </c>
      <c r="L29" s="90">
        <f t="shared" si="4"/>
        <v>15</v>
      </c>
      <c r="N29" s="89">
        <v>16</v>
      </c>
      <c r="O29" s="89">
        <v>8</v>
      </c>
      <c r="P29" s="90">
        <f t="shared" si="5"/>
        <v>8</v>
      </c>
    </row>
    <row r="30" spans="1:16" x14ac:dyDescent="0.2">
      <c r="A30" s="19" t="s">
        <v>31</v>
      </c>
      <c r="B30" s="89">
        <f t="shared" si="0"/>
        <v>0</v>
      </c>
      <c r="C30" s="89">
        <f t="shared" si="1"/>
        <v>-1</v>
      </c>
      <c r="D30" s="89">
        <f t="shared" si="2"/>
        <v>1</v>
      </c>
      <c r="F30" s="89">
        <v>-1</v>
      </c>
      <c r="G30" s="89">
        <v>0</v>
      </c>
      <c r="H30" s="90">
        <f t="shared" si="3"/>
        <v>-1</v>
      </c>
      <c r="J30" s="89">
        <v>1</v>
      </c>
      <c r="K30" s="89">
        <v>-1</v>
      </c>
      <c r="L30" s="90">
        <f t="shared" si="4"/>
        <v>2</v>
      </c>
      <c r="N30" s="89">
        <v>0</v>
      </c>
      <c r="O30" s="89">
        <v>0</v>
      </c>
      <c r="P30" s="90">
        <f t="shared" si="5"/>
        <v>0</v>
      </c>
    </row>
    <row r="31" spans="1:16" x14ac:dyDescent="0.2">
      <c r="A31" s="19" t="s">
        <v>32</v>
      </c>
      <c r="B31" s="89">
        <f t="shared" si="0"/>
        <v>353</v>
      </c>
      <c r="C31" s="89">
        <f t="shared" si="1"/>
        <v>118</v>
      </c>
      <c r="D31" s="89">
        <f t="shared" si="2"/>
        <v>235</v>
      </c>
      <c r="F31" s="89">
        <v>254</v>
      </c>
      <c r="G31" s="89">
        <v>89</v>
      </c>
      <c r="H31" s="90">
        <f t="shared" si="3"/>
        <v>165</v>
      </c>
      <c r="J31" s="89">
        <v>75</v>
      </c>
      <c r="K31" s="89">
        <v>22</v>
      </c>
      <c r="L31" s="90">
        <f t="shared" si="4"/>
        <v>53</v>
      </c>
      <c r="N31" s="89">
        <v>24</v>
      </c>
      <c r="O31" s="89">
        <v>7</v>
      </c>
      <c r="P31" s="90">
        <f t="shared" si="5"/>
        <v>17</v>
      </c>
    </row>
    <row r="32" spans="1:16" x14ac:dyDescent="0.2">
      <c r="A32" s="19" t="s">
        <v>54</v>
      </c>
      <c r="B32" s="89">
        <f t="shared" si="0"/>
        <v>107</v>
      </c>
      <c r="C32" s="89">
        <f t="shared" si="1"/>
        <v>50</v>
      </c>
      <c r="D32" s="89">
        <f t="shared" si="2"/>
        <v>57</v>
      </c>
      <c r="F32" s="89">
        <v>77</v>
      </c>
      <c r="G32" s="89">
        <v>28</v>
      </c>
      <c r="H32" s="90">
        <f t="shared" si="3"/>
        <v>49</v>
      </c>
      <c r="J32" s="89">
        <v>23</v>
      </c>
      <c r="K32" s="89">
        <v>18</v>
      </c>
      <c r="L32" s="90">
        <f t="shared" si="4"/>
        <v>5</v>
      </c>
      <c r="N32" s="89">
        <v>7</v>
      </c>
      <c r="O32" s="89">
        <v>4</v>
      </c>
      <c r="P32" s="90">
        <f t="shared" si="5"/>
        <v>3</v>
      </c>
    </row>
    <row r="33" spans="1:16" x14ac:dyDescent="0.2">
      <c r="A33" s="19" t="s">
        <v>43</v>
      </c>
      <c r="B33" s="89">
        <f t="shared" si="0"/>
        <v>189</v>
      </c>
      <c r="C33" s="89">
        <f t="shared" si="1"/>
        <v>70</v>
      </c>
      <c r="D33" s="89">
        <f t="shared" si="2"/>
        <v>119</v>
      </c>
      <c r="F33" s="89">
        <v>109</v>
      </c>
      <c r="G33" s="89">
        <v>37</v>
      </c>
      <c r="H33" s="90">
        <f t="shared" si="3"/>
        <v>72</v>
      </c>
      <c r="J33" s="89">
        <v>52</v>
      </c>
      <c r="K33" s="89">
        <v>18</v>
      </c>
      <c r="L33" s="90">
        <f t="shared" si="4"/>
        <v>34</v>
      </c>
      <c r="N33" s="89">
        <v>28</v>
      </c>
      <c r="O33" s="89">
        <v>15</v>
      </c>
      <c r="P33" s="90">
        <f t="shared" si="5"/>
        <v>13</v>
      </c>
    </row>
    <row r="34" spans="1:16" x14ac:dyDescent="0.2">
      <c r="A34" s="19" t="s">
        <v>44</v>
      </c>
      <c r="B34" s="89">
        <f t="shared" si="0"/>
        <v>136</v>
      </c>
      <c r="C34" s="89">
        <f t="shared" si="1"/>
        <v>39</v>
      </c>
      <c r="D34" s="89">
        <f t="shared" si="2"/>
        <v>97</v>
      </c>
      <c r="F34" s="89">
        <v>99</v>
      </c>
      <c r="G34" s="89">
        <v>29</v>
      </c>
      <c r="H34" s="90">
        <f t="shared" si="3"/>
        <v>70</v>
      </c>
      <c r="J34" s="89">
        <v>27</v>
      </c>
      <c r="K34" s="89">
        <v>8</v>
      </c>
      <c r="L34" s="90">
        <f t="shared" si="4"/>
        <v>19</v>
      </c>
      <c r="N34" s="89">
        <v>10</v>
      </c>
      <c r="O34" s="89">
        <v>2</v>
      </c>
      <c r="P34" s="90">
        <f t="shared" si="5"/>
        <v>8</v>
      </c>
    </row>
    <row r="35" spans="1:16" x14ac:dyDescent="0.2">
      <c r="A35" s="19" t="s">
        <v>45</v>
      </c>
      <c r="B35" s="89">
        <f t="shared" si="0"/>
        <v>238</v>
      </c>
      <c r="C35" s="89">
        <f t="shared" si="1"/>
        <v>93</v>
      </c>
      <c r="D35" s="89">
        <f t="shared" si="2"/>
        <v>145</v>
      </c>
      <c r="F35" s="89">
        <v>144</v>
      </c>
      <c r="G35" s="89">
        <v>58</v>
      </c>
      <c r="H35" s="90">
        <f t="shared" si="3"/>
        <v>86</v>
      </c>
      <c r="J35" s="89">
        <v>63</v>
      </c>
      <c r="K35" s="89">
        <v>24</v>
      </c>
      <c r="L35" s="90">
        <f t="shared" si="4"/>
        <v>39</v>
      </c>
      <c r="N35" s="89">
        <v>31</v>
      </c>
      <c r="O35" s="89">
        <v>11</v>
      </c>
      <c r="P35" s="90">
        <f t="shared" si="5"/>
        <v>20</v>
      </c>
    </row>
    <row r="36" spans="1:16" ht="13.5" thickBot="1" x14ac:dyDescent="0.25">
      <c r="A36" s="19" t="s">
        <v>46</v>
      </c>
      <c r="B36" s="89">
        <f t="shared" si="0"/>
        <v>69</v>
      </c>
      <c r="C36" s="89">
        <f t="shared" si="1"/>
        <v>16</v>
      </c>
      <c r="D36" s="89">
        <f t="shared" si="2"/>
        <v>53</v>
      </c>
      <c r="F36" s="89">
        <v>30</v>
      </c>
      <c r="G36" s="89">
        <v>5</v>
      </c>
      <c r="H36" s="90">
        <f t="shared" si="3"/>
        <v>25</v>
      </c>
      <c r="J36" s="89">
        <v>35</v>
      </c>
      <c r="K36" s="89">
        <v>9</v>
      </c>
      <c r="L36" s="90">
        <f t="shared" si="4"/>
        <v>26</v>
      </c>
      <c r="N36" s="89">
        <v>4</v>
      </c>
      <c r="O36" s="89">
        <v>2</v>
      </c>
      <c r="P36" s="90">
        <f t="shared" si="5"/>
        <v>2</v>
      </c>
    </row>
    <row r="37" spans="1:16" s="1" customFormat="1" ht="15" customHeight="1" x14ac:dyDescent="0.2">
      <c r="A37" s="132" t="s">
        <v>242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</row>
    <row r="38" spans="1:16" s="1" customFormat="1" x14ac:dyDescent="0.2">
      <c r="A38" s="51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</row>
    <row r="39" spans="1:16" s="1" customFormat="1" x14ac:dyDescent="0.2">
      <c r="A39" s="51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</row>
  </sheetData>
  <mergeCells count="10">
    <mergeCell ref="F6:H6"/>
    <mergeCell ref="J6:L6"/>
    <mergeCell ref="N6:P6"/>
    <mergeCell ref="A1:P1"/>
    <mergeCell ref="A2:P2"/>
    <mergeCell ref="A3:P3"/>
    <mergeCell ref="A4:P4"/>
    <mergeCell ref="A5:P5"/>
    <mergeCell ref="A6:A7"/>
    <mergeCell ref="B6:D6"/>
  </mergeCells>
  <conditionalFormatting sqref="B9:P36">
    <cfRule type="cellIs" dxfId="19" priority="1" operator="equal">
      <formula>0</formula>
    </cfRule>
  </conditionalFormatting>
  <hyperlinks>
    <hyperlink ref="Q2" location="Contenido!A1" display="Contenido" xr:uid="{00000000-0004-0000-32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4" tint="0.59999389629810485"/>
    <pageSetUpPr fitToPage="1"/>
  </sheetPr>
  <dimension ref="A1:Q72"/>
  <sheetViews>
    <sheetView showGridLines="0" zoomScaleNormal="100" zoomScaleSheetLayoutView="100" workbookViewId="0">
      <selection activeCell="Q2" sqref="Q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9.5" style="1" customWidth="1"/>
    <col min="18" max="16384" width="11" style="43"/>
  </cols>
  <sheetData>
    <row r="1" spans="1:17" ht="15" customHeight="1" x14ac:dyDescent="0.25">
      <c r="A1" s="180" t="s">
        <v>239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7" ht="15" customHeight="1" x14ac:dyDescent="0.25">
      <c r="A2" s="181" t="s">
        <v>244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02" t="s">
        <v>124</v>
      </c>
    </row>
    <row r="3" spans="1:17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17" ht="15" x14ac:dyDescent="0.25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1:17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35"/>
    </row>
    <row r="6" spans="1:17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121</v>
      </c>
      <c r="G6" s="173"/>
      <c r="H6" s="173"/>
      <c r="I6" s="124"/>
      <c r="J6" s="173" t="s">
        <v>122</v>
      </c>
      <c r="K6" s="173"/>
      <c r="L6" s="173"/>
      <c r="M6" s="124"/>
      <c r="N6" s="173" t="s">
        <v>123</v>
      </c>
      <c r="O6" s="173"/>
      <c r="P6" s="173"/>
      <c r="Q6" s="35"/>
    </row>
    <row r="7" spans="1:17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6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76"/>
    </row>
    <row r="8" spans="1:17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1"/>
    </row>
    <row r="9" spans="1:17" s="94" customFormat="1" x14ac:dyDescent="0.2">
      <c r="A9" s="20" t="s">
        <v>0</v>
      </c>
      <c r="B9" s="116">
        <f>IFERROR('39'!B9/'40'!B44*100,"")</f>
        <v>24.972946384653223</v>
      </c>
      <c r="C9" s="116">
        <f>IFERROR('39'!C9/'40'!C44*100,"")</f>
        <v>29.831037909981539</v>
      </c>
      <c r="D9" s="116">
        <f>IFERROR('39'!D9/'40'!D44*100,"")</f>
        <v>22.397832467825694</v>
      </c>
      <c r="E9" s="96"/>
      <c r="F9" s="116">
        <f>IFERROR('39'!F9/'40'!F44*100,"")</f>
        <v>33.963384463137061</v>
      </c>
      <c r="G9" s="116">
        <f>IFERROR('39'!G9/'40'!G44*100,"")</f>
        <v>38.888888888888893</v>
      </c>
      <c r="H9" s="116">
        <f>IFERROR('39'!H9/'40'!H44*100,"")</f>
        <v>31.279620853080569</v>
      </c>
      <c r="I9" s="96"/>
      <c r="J9" s="116">
        <f>IFERROR('39'!J9/'40'!J44*100,"")</f>
        <v>20.475698035160288</v>
      </c>
      <c r="K9" s="116">
        <f>IFERROR('39'!K9/'40'!K44*100,"")</f>
        <v>25.614035087719301</v>
      </c>
      <c r="L9" s="116">
        <f>IFERROR('39'!L9/'40'!L44*100,"")</f>
        <v>17.783031258208563</v>
      </c>
      <c r="M9" s="96"/>
      <c r="N9" s="116">
        <f>IFERROR('39'!N9/'40'!N44*100,"")</f>
        <v>10.332353606149672</v>
      </c>
      <c r="O9" s="116">
        <f>IFERROR('39'!O9/'40'!O44*100,"")</f>
        <v>13.746630727762804</v>
      </c>
      <c r="P9" s="116">
        <f>IFERROR('39'!P9/'40'!P44*100,"")</f>
        <v>8.608370193943518</v>
      </c>
      <c r="Q9" s="44"/>
    </row>
    <row r="10" spans="1:17" x14ac:dyDescent="0.2">
      <c r="A10" s="21"/>
      <c r="E10" s="90"/>
      <c r="I10" s="90"/>
      <c r="M10" s="90"/>
    </row>
    <row r="11" spans="1:17" x14ac:dyDescent="0.2">
      <c r="A11" s="19" t="s">
        <v>27</v>
      </c>
      <c r="B11" s="117">
        <f>IFERROR('39'!B11/'40'!B46*100,"")</f>
        <v>32.326820603907635</v>
      </c>
      <c r="C11" s="117">
        <f>IFERROR('39'!C11/'40'!C46*100,"")</f>
        <v>32.038834951456316</v>
      </c>
      <c r="D11" s="117">
        <f>IFERROR('39'!D11/'40'!D46*100,"")</f>
        <v>32.49299719887955</v>
      </c>
      <c r="E11" s="90"/>
      <c r="F11" s="117">
        <f>IFERROR('39'!F11/'40'!F46*100,"")</f>
        <v>40.54054054054054</v>
      </c>
      <c r="G11" s="117">
        <f>IFERROR('39'!G11/'40'!G46*100,"")</f>
        <v>37.037037037037038</v>
      </c>
      <c r="H11" s="117">
        <f>IFERROR('39'!H11/'40'!H46*100,"")</f>
        <v>42.553191489361701</v>
      </c>
      <c r="I11" s="90"/>
      <c r="J11" s="117">
        <f>IFERROR('39'!J11/'40'!J46*100,"")</f>
        <v>29.032258064516132</v>
      </c>
      <c r="K11" s="117">
        <f>IFERROR('39'!K11/'40'!K46*100,"")</f>
        <v>37.735849056603776</v>
      </c>
      <c r="L11" s="117">
        <f>IFERROR('39'!L11/'40'!L46*100,"")</f>
        <v>24.509803921568626</v>
      </c>
      <c r="M11" s="90"/>
      <c r="N11" s="117">
        <f>IFERROR('39'!N11/'40'!N46*100,"")</f>
        <v>15.178571428571427</v>
      </c>
      <c r="O11" s="117">
        <f>IFERROR('39'!O11/'40'!O46*100,"")</f>
        <v>13.333333333333334</v>
      </c>
      <c r="P11" s="117">
        <f>IFERROR('39'!P11/'40'!P46*100,"")</f>
        <v>16.417910447761194</v>
      </c>
    </row>
    <row r="12" spans="1:17" x14ac:dyDescent="0.2">
      <c r="A12" s="19" t="s">
        <v>33</v>
      </c>
      <c r="B12" s="117">
        <f>IFERROR('39'!B12/'40'!B47*100,"")</f>
        <v>31.560283687943265</v>
      </c>
      <c r="C12" s="117">
        <f>IFERROR('39'!C12/'40'!C47*100,"")</f>
        <v>43.560606060606062</v>
      </c>
      <c r="D12" s="117">
        <f>IFERROR('39'!D12/'40'!D47*100,"")</f>
        <v>26.116838487972512</v>
      </c>
      <c r="E12" s="90"/>
      <c r="F12" s="117">
        <f>IFERROR('39'!F12/'40'!F47*100,"")</f>
        <v>41.612200435729847</v>
      </c>
      <c r="G12" s="117">
        <f>IFERROR('39'!G12/'40'!G47*100,"")</f>
        <v>56.849315068493155</v>
      </c>
      <c r="H12" s="117">
        <f>IFERROR('39'!H12/'40'!H47*100,"")</f>
        <v>34.504792332268366</v>
      </c>
      <c r="I12" s="90"/>
      <c r="J12" s="117">
        <f>IFERROR('39'!J12/'40'!J47*100,"")</f>
        <v>23.809523809523807</v>
      </c>
      <c r="K12" s="117">
        <f>IFERROR('39'!K12/'40'!K47*100,"")</f>
        <v>31.506849315068493</v>
      </c>
      <c r="L12" s="117">
        <f>IFERROR('39'!L12/'40'!L47*100,"")</f>
        <v>20.253164556962027</v>
      </c>
      <c r="M12" s="90"/>
      <c r="N12" s="117">
        <f>IFERROR('39'!N12/'40'!N47*100,"")</f>
        <v>13.461538461538462</v>
      </c>
      <c r="O12" s="117">
        <f>IFERROR('39'!O12/'40'!O47*100,"")</f>
        <v>20</v>
      </c>
      <c r="P12" s="117">
        <f>IFERROR('39'!P12/'40'!P47*100,"")</f>
        <v>10.810810810810811</v>
      </c>
    </row>
    <row r="13" spans="1:17" x14ac:dyDescent="0.2">
      <c r="A13" s="19" t="s">
        <v>19</v>
      </c>
      <c r="B13" s="117">
        <f>IFERROR('39'!B13/'40'!B48*100,"")</f>
        <v>35.188866799204774</v>
      </c>
      <c r="C13" s="117">
        <f>IFERROR('39'!C13/'40'!C48*100,"")</f>
        <v>34.969325153374228</v>
      </c>
      <c r="D13" s="117">
        <f>IFERROR('39'!D13/'40'!D48*100,"")</f>
        <v>35.294117647058826</v>
      </c>
      <c r="E13" s="90"/>
      <c r="F13" s="117">
        <f>IFERROR('39'!F13/'40'!F48*100,"")</f>
        <v>50.865051903114193</v>
      </c>
      <c r="G13" s="117">
        <f>IFERROR('39'!G13/'40'!G48*100,"")</f>
        <v>53.658536585365859</v>
      </c>
      <c r="H13" s="117">
        <f>IFERROR('39'!H13/'40'!H48*100,"")</f>
        <v>49.75845410628019</v>
      </c>
      <c r="I13" s="90"/>
      <c r="J13" s="117">
        <f>IFERROR('39'!J13/'40'!J48*100,"")</f>
        <v>18.320610687022899</v>
      </c>
      <c r="K13" s="117">
        <f>IFERROR('39'!K13/'40'!K48*100,"")</f>
        <v>20</v>
      </c>
      <c r="L13" s="117">
        <f>IFERROR('39'!L13/'40'!L48*100,"")</f>
        <v>17.105263157894736</v>
      </c>
      <c r="M13" s="90"/>
      <c r="N13" s="117">
        <f>IFERROR('39'!N13/'40'!N48*100,"")</f>
        <v>7.2289156626506017</v>
      </c>
      <c r="O13" s="117">
        <f>IFERROR('39'!O13/'40'!O48*100,"")</f>
        <v>7.6923076923076925</v>
      </c>
      <c r="P13" s="117">
        <f>IFERROR('39'!P13/'40'!P48*100,"")</f>
        <v>7.0175438596491224</v>
      </c>
    </row>
    <row r="14" spans="1:17" x14ac:dyDescent="0.2">
      <c r="A14" s="19" t="s">
        <v>34</v>
      </c>
      <c r="B14" s="117">
        <f>IFERROR('39'!B14/'40'!B49*100,"")</f>
        <v>21.623465211459756</v>
      </c>
      <c r="C14" s="117">
        <f>IFERROR('39'!C14/'40'!C49*100,"")</f>
        <v>23.669724770642205</v>
      </c>
      <c r="D14" s="117">
        <f>IFERROR('39'!D14/'40'!D49*100,"")</f>
        <v>20.412595005428884</v>
      </c>
      <c r="E14" s="90"/>
      <c r="F14" s="117">
        <f>IFERROR('39'!F14/'40'!F49*100,"")</f>
        <v>31.892697466467958</v>
      </c>
      <c r="G14" s="117">
        <f>IFERROR('39'!G14/'40'!G49*100,"")</f>
        <v>34.645669291338585</v>
      </c>
      <c r="H14" s="117">
        <f>IFERROR('39'!H14/'40'!H49*100,"")</f>
        <v>30.215827338129497</v>
      </c>
      <c r="I14" s="90"/>
      <c r="J14" s="117">
        <f>IFERROR('39'!J14/'40'!J49*100,"")</f>
        <v>16.321839080459771</v>
      </c>
      <c r="K14" s="117">
        <f>IFERROR('39'!K14/'40'!K49*100,"")</f>
        <v>16.560509554140125</v>
      </c>
      <c r="L14" s="117">
        <f>IFERROR('39'!L14/'40'!L49*100,"")</f>
        <v>16.187050359712231</v>
      </c>
      <c r="M14" s="90"/>
      <c r="N14" s="117">
        <f>IFERROR('39'!N14/'40'!N49*100,"")</f>
        <v>8.8888888888888893</v>
      </c>
      <c r="O14" s="117">
        <f>IFERROR('39'!O14/'40'!O49*100,"")</f>
        <v>11.194029850746269</v>
      </c>
      <c r="P14" s="117">
        <f>IFERROR('39'!P14/'40'!P49*100,"")</f>
        <v>7.5221238938053103</v>
      </c>
    </row>
    <row r="15" spans="1:17" x14ac:dyDescent="0.2">
      <c r="A15" s="19" t="s">
        <v>35</v>
      </c>
      <c r="B15" s="117">
        <f>IFERROR('39'!B15/'40'!B50*100,"")</f>
        <v>31.268436578171094</v>
      </c>
      <c r="C15" s="117">
        <f>IFERROR('39'!C15/'40'!C50*100,"")</f>
        <v>43.548387096774192</v>
      </c>
      <c r="D15" s="117">
        <f>IFERROR('39'!D15/'40'!D50*100,"")</f>
        <v>24.186046511627907</v>
      </c>
      <c r="E15" s="91"/>
      <c r="F15" s="117">
        <f>IFERROR('39'!F15/'40'!F50*100,"")</f>
        <v>40.972222222222221</v>
      </c>
      <c r="G15" s="117">
        <f>IFERROR('39'!G15/'40'!G50*100,"")</f>
        <v>49.122807017543856</v>
      </c>
      <c r="H15" s="117">
        <f>IFERROR('39'!H15/'40'!H50*100,"")</f>
        <v>35.632183908045981</v>
      </c>
      <c r="I15" s="90"/>
      <c r="J15" s="117">
        <f>IFERROR('39'!J15/'40'!J50*100,"")</f>
        <v>31.304347826086961</v>
      </c>
      <c r="K15" s="117">
        <f>IFERROR('39'!K15/'40'!K50*100,"")</f>
        <v>46.666666666666664</v>
      </c>
      <c r="L15" s="117">
        <f>IFERROR('39'!L15/'40'!L50*100,"")</f>
        <v>21.428571428571427</v>
      </c>
      <c r="M15" s="90"/>
      <c r="N15" s="117">
        <f>IFERROR('39'!N15/'40'!N50*100,"")</f>
        <v>13.750000000000002</v>
      </c>
      <c r="O15" s="117">
        <f>IFERROR('39'!O15/'40'!O50*100,"")</f>
        <v>22.727272727272727</v>
      </c>
      <c r="P15" s="117">
        <f>IFERROR('39'!P15/'40'!P50*100,"")</f>
        <v>10.344827586206897</v>
      </c>
    </row>
    <row r="16" spans="1:17" x14ac:dyDescent="0.2">
      <c r="A16" s="19" t="s">
        <v>36</v>
      </c>
      <c r="B16" s="117">
        <f>IFERROR('39'!B16/'40'!B51*100,"")</f>
        <v>17.817817817817819</v>
      </c>
      <c r="C16" s="117">
        <f>IFERROR('39'!C16/'40'!C51*100,"")</f>
        <v>25.936599423631122</v>
      </c>
      <c r="D16" s="117">
        <f>IFERROR('39'!D16/'40'!D51*100,"")</f>
        <v>13.496932515337424</v>
      </c>
      <c r="E16" s="91"/>
      <c r="F16" s="117">
        <f>IFERROR('39'!F16/'40'!F51*100,"")</f>
        <v>23.946784922394677</v>
      </c>
      <c r="G16" s="117">
        <f>IFERROR('39'!G16/'40'!G51*100,"")</f>
        <v>31.137724550898206</v>
      </c>
      <c r="H16" s="117">
        <f>IFERROR('39'!H16/'40'!H51*100,"")</f>
        <v>19.718309859154928</v>
      </c>
      <c r="I16" s="91"/>
      <c r="J16" s="117">
        <f>IFERROR('39'!J16/'40'!J51*100,"")</f>
        <v>17.622950819672131</v>
      </c>
      <c r="K16" s="117">
        <f>IFERROR('39'!K16/'40'!K51*100,"")</f>
        <v>30.555555555555557</v>
      </c>
      <c r="L16" s="117">
        <f>IFERROR('39'!L16/'40'!L51*100,"")</f>
        <v>12.209302325581394</v>
      </c>
      <c r="M16" s="91"/>
      <c r="N16" s="117">
        <f>IFERROR('39'!N16/'40'!N51*100,"")</f>
        <v>8.8815789473684212</v>
      </c>
      <c r="O16" s="117">
        <f>IFERROR('39'!O16/'40'!O51*100,"")</f>
        <v>14.814814814814813</v>
      </c>
      <c r="P16" s="117">
        <f>IFERROR('39'!P16/'40'!P51*100,"")</f>
        <v>5.6122448979591839</v>
      </c>
    </row>
    <row r="17" spans="1:16" s="1" customFormat="1" x14ac:dyDescent="0.2">
      <c r="A17" s="19" t="s">
        <v>53</v>
      </c>
      <c r="B17" s="117">
        <f>IFERROR('39'!B17/'40'!B52*100,"")</f>
        <v>22.941176470588236</v>
      </c>
      <c r="C17" s="117">
        <f>IFERROR('39'!C17/'40'!C52*100,"")</f>
        <v>32.061068702290072</v>
      </c>
      <c r="D17" s="117">
        <f>IFERROR('39'!D17/'40'!D52*100,"")</f>
        <v>17.224880382775119</v>
      </c>
      <c r="E17" s="91"/>
      <c r="F17" s="117">
        <f>IFERROR('39'!F17/'40'!F52*100,"")</f>
        <v>35.849056603773583</v>
      </c>
      <c r="G17" s="117">
        <f>IFERROR('39'!G17/'40'!G52*100,"")</f>
        <v>41.428571428571431</v>
      </c>
      <c r="H17" s="117">
        <f>IFERROR('39'!H17/'40'!H52*100,"")</f>
        <v>31.460674157303369</v>
      </c>
      <c r="I17" s="91"/>
      <c r="J17" s="117">
        <f>IFERROR('39'!J17/'40'!J52*100,"")</f>
        <v>17.592592592592592</v>
      </c>
      <c r="K17" s="117">
        <f>IFERROR('39'!K17/'40'!K52*100,"")</f>
        <v>30.232558139534881</v>
      </c>
      <c r="L17" s="117">
        <f>IFERROR('39'!L17/'40'!L52*100,"")</f>
        <v>9.2307692307692317</v>
      </c>
      <c r="M17" s="91"/>
      <c r="N17" s="117">
        <f>IFERROR('39'!N17/'40'!N52*100,"")</f>
        <v>2.7397260273972601</v>
      </c>
      <c r="O17" s="117">
        <f>IFERROR('39'!O17/'40'!O52*100,"")</f>
        <v>0</v>
      </c>
      <c r="P17" s="117">
        <f>IFERROR('39'!P17/'40'!P52*100,"")</f>
        <v>3.6363636363636362</v>
      </c>
    </row>
    <row r="18" spans="1:16" s="1" customFormat="1" x14ac:dyDescent="0.2">
      <c r="A18" s="19" t="s">
        <v>28</v>
      </c>
      <c r="B18" s="117">
        <f>IFERROR('39'!B18/'40'!B53*100,"")</f>
        <v>31.80578286961266</v>
      </c>
      <c r="C18" s="117">
        <f>IFERROR('39'!C18/'40'!C53*100,"")</f>
        <v>30.38961038961039</v>
      </c>
      <c r="D18" s="117">
        <f>IFERROR('39'!D18/'40'!D53*100,"")</f>
        <v>32.831608654750703</v>
      </c>
      <c r="E18" s="91"/>
      <c r="F18" s="117">
        <f>IFERROR('39'!F18/'40'!F53*100,"")</f>
        <v>42.473118279569896</v>
      </c>
      <c r="G18" s="117">
        <f>IFERROR('39'!G18/'40'!G53*100,"")</f>
        <v>38.15789473684211</v>
      </c>
      <c r="H18" s="117">
        <f>IFERROR('39'!H18/'40'!H53*100,"")</f>
        <v>45.454545454545453</v>
      </c>
      <c r="I18" s="91"/>
      <c r="J18" s="117">
        <f>IFERROR('39'!J18/'40'!J53*100,"")</f>
        <v>28.239845261121854</v>
      </c>
      <c r="K18" s="117">
        <f>IFERROR('39'!K18/'40'!K53*100,"")</f>
        <v>29.437229437229441</v>
      </c>
      <c r="L18" s="117">
        <f>IFERROR('39'!L18/'40'!L53*100,"")</f>
        <v>27.27272727272727</v>
      </c>
      <c r="M18" s="91"/>
      <c r="N18" s="117">
        <f>IFERROR('39'!N18/'40'!N53*100,"")</f>
        <v>10.880829015544041</v>
      </c>
      <c r="O18" s="117">
        <f>IFERROR('39'!O18/'40'!O53*100,"")</f>
        <v>13.20754716981132</v>
      </c>
      <c r="P18" s="117">
        <f>IFERROR('39'!P18/'40'!P53*100,"")</f>
        <v>9.251101321585903</v>
      </c>
    </row>
    <row r="19" spans="1:16" s="1" customFormat="1" x14ac:dyDescent="0.2">
      <c r="A19" s="19" t="s">
        <v>37</v>
      </c>
      <c r="B19" s="117">
        <f>IFERROR('39'!B19/'40'!B54*100,"")</f>
        <v>25.958188153310104</v>
      </c>
      <c r="C19" s="117">
        <f>IFERROR('39'!C19/'40'!C54*100,"")</f>
        <v>33.628318584070797</v>
      </c>
      <c r="D19" s="117">
        <f>IFERROR('39'!D19/'40'!D54*100,"")</f>
        <v>20.977011494252874</v>
      </c>
      <c r="E19" s="90"/>
      <c r="F19" s="117">
        <f>IFERROR('39'!F19/'40'!F54*100,"")</f>
        <v>40.909090909090914</v>
      </c>
      <c r="G19" s="117">
        <f>IFERROR('39'!G19/'40'!G54*100,"")</f>
        <v>51.81818181818182</v>
      </c>
      <c r="H19" s="117">
        <f>IFERROR('39'!H19/'40'!H54*100,"")</f>
        <v>34.090909090909086</v>
      </c>
      <c r="I19" s="90"/>
      <c r="J19" s="117">
        <f>IFERROR('39'!J19/'40'!J54*100,"")</f>
        <v>12.162162162162163</v>
      </c>
      <c r="K19" s="117">
        <f>IFERROR('39'!K19/'40'!K54*100,"")</f>
        <v>16.666666666666664</v>
      </c>
      <c r="L19" s="117">
        <f>IFERROR('39'!L19/'40'!L54*100,"")</f>
        <v>9.0909090909090917</v>
      </c>
      <c r="M19" s="90"/>
      <c r="N19" s="117">
        <f>IFERROR('39'!N19/'40'!N54*100,"")</f>
        <v>10</v>
      </c>
      <c r="O19" s="117">
        <f>IFERROR('39'!O19/'40'!O54*100,"")</f>
        <v>16.071428571428573</v>
      </c>
      <c r="P19" s="117">
        <f>IFERROR('39'!P19/'40'!P54*100,"")</f>
        <v>5.9523809523809517</v>
      </c>
    </row>
    <row r="20" spans="1:16" s="1" customFormat="1" x14ac:dyDescent="0.2">
      <c r="A20" s="19" t="s">
        <v>38</v>
      </c>
      <c r="B20" s="117">
        <f>IFERROR('39'!B20/'40'!B55*100,"")</f>
        <v>32.952691680261012</v>
      </c>
      <c r="C20" s="117">
        <f>IFERROR('39'!C20/'40'!C55*100,"")</f>
        <v>50.720461095100866</v>
      </c>
      <c r="D20" s="117">
        <f>IFERROR('39'!D20/'40'!D55*100,"")</f>
        <v>25.938566552901023</v>
      </c>
      <c r="E20" s="91"/>
      <c r="F20" s="117">
        <f>IFERROR('39'!F20/'40'!F55*100,"")</f>
        <v>41.692307692307686</v>
      </c>
      <c r="G20" s="117">
        <f>IFERROR('39'!G20/'40'!G55*100,"")</f>
        <v>63.942307692307686</v>
      </c>
      <c r="H20" s="117">
        <f>IFERROR('39'!H20/'40'!H55*100,"")</f>
        <v>31.221719457013574</v>
      </c>
      <c r="I20" s="91"/>
      <c r="J20" s="117">
        <f>IFERROR('39'!J20/'40'!J55*100,"")</f>
        <v>31.269349845201237</v>
      </c>
      <c r="K20" s="117">
        <f>IFERROR('39'!K20/'40'!K55*100,"")</f>
        <v>41.379310344827587</v>
      </c>
      <c r="L20" s="117">
        <f>IFERROR('39'!L20/'40'!L55*100,"")</f>
        <v>27.542372881355931</v>
      </c>
      <c r="M20" s="91"/>
      <c r="N20" s="117">
        <f>IFERROR('39'!N20/'40'!N55*100,"")</f>
        <v>12.648221343873518</v>
      </c>
      <c r="O20" s="117">
        <f>IFERROR('39'!O20/'40'!O55*100,"")</f>
        <v>13.461538461538462</v>
      </c>
      <c r="P20" s="117">
        <f>IFERROR('39'!P20/'40'!P55*100,"")</f>
        <v>12.437810945273633</v>
      </c>
    </row>
    <row r="21" spans="1:16" s="1" customFormat="1" x14ac:dyDescent="0.2">
      <c r="A21" s="19" t="s">
        <v>39</v>
      </c>
      <c r="B21" s="117">
        <f>IFERROR('39'!B21/'40'!B56*100,"")</f>
        <v>27.220630372492838</v>
      </c>
      <c r="C21" s="117">
        <f>IFERROR('39'!C21/'40'!C56*100,"")</f>
        <v>35</v>
      </c>
      <c r="D21" s="117">
        <f>IFERROR('39'!D21/'40'!D56*100,"")</f>
        <v>24.096385542168676</v>
      </c>
      <c r="E21" s="91"/>
      <c r="F21" s="117">
        <f>IFERROR('39'!F21/'40'!F56*100,"")</f>
        <v>33.898305084745758</v>
      </c>
      <c r="G21" s="117">
        <f>IFERROR('39'!G21/'40'!G56*100,"")</f>
        <v>41.666666666666671</v>
      </c>
      <c r="H21" s="117">
        <f>IFERROR('39'!H21/'40'!H56*100,"")</f>
        <v>31.007751937984494</v>
      </c>
      <c r="I21" s="91"/>
      <c r="J21" s="117">
        <f>IFERROR('39'!J21/'40'!J56*100,"")</f>
        <v>20.168067226890756</v>
      </c>
      <c r="K21" s="117">
        <f>IFERROR('39'!K21/'40'!K56*100,"")</f>
        <v>26.47058823529412</v>
      </c>
      <c r="L21" s="117">
        <f>IFERROR('39'!L21/'40'!L56*100,"")</f>
        <v>17.647058823529413</v>
      </c>
      <c r="M21" s="91"/>
      <c r="N21" s="117">
        <f>IFERROR('39'!N21/'40'!N56*100,"")</f>
        <v>20.754716981132077</v>
      </c>
      <c r="O21" s="117">
        <f>IFERROR('39'!O21/'40'!O56*100,"")</f>
        <v>33.333333333333329</v>
      </c>
      <c r="P21" s="117">
        <f>IFERROR('39'!P21/'40'!P56*100,"")</f>
        <v>14.285714285714285</v>
      </c>
    </row>
    <row r="22" spans="1:16" s="1" customFormat="1" x14ac:dyDescent="0.2">
      <c r="A22" s="18" t="s">
        <v>20</v>
      </c>
      <c r="B22" s="117">
        <f>IFERROR('39'!B22/'40'!B57*100,"")</f>
        <v>25.408229915088178</v>
      </c>
      <c r="C22" s="117">
        <f>IFERROR('39'!C22/'40'!C57*100,"")</f>
        <v>29.007633587786259</v>
      </c>
      <c r="D22" s="117">
        <f>IFERROR('39'!D22/'40'!D57*100,"")</f>
        <v>22.716894977168948</v>
      </c>
      <c r="E22" s="89"/>
      <c r="F22" s="117">
        <f>IFERROR('39'!F22/'40'!F57*100,"")</f>
        <v>35.276967930029159</v>
      </c>
      <c r="G22" s="117">
        <f>IFERROR('39'!G22/'40'!G57*100,"")</f>
        <v>37.931034482758619</v>
      </c>
      <c r="H22" s="117">
        <f>IFERROR('39'!H22/'40'!H57*100,"")</f>
        <v>32.970027247956402</v>
      </c>
      <c r="I22" s="89"/>
      <c r="J22" s="117">
        <f>IFERROR('39'!J22/'40'!J57*100,"")</f>
        <v>24.373576309794988</v>
      </c>
      <c r="K22" s="117">
        <f>IFERROR('39'!K22/'40'!K57*100,"")</f>
        <v>28.021978021978022</v>
      </c>
      <c r="L22" s="117">
        <f>IFERROR('39'!L22/'40'!L57*100,"")</f>
        <v>21.789883268482491</v>
      </c>
      <c r="M22" s="89"/>
      <c r="N22" s="117">
        <f>IFERROR('39'!N22/'40'!N57*100,"")</f>
        <v>9.8522167487684733</v>
      </c>
      <c r="O22" s="117">
        <f>IFERROR('39'!O22/'40'!O57*100,"")</f>
        <v>11.688311688311687</v>
      </c>
      <c r="P22" s="117">
        <f>IFERROR('39'!P22/'40'!P57*100,"")</f>
        <v>8.7301587301587293</v>
      </c>
    </row>
    <row r="23" spans="1:16" s="1" customFormat="1" x14ac:dyDescent="0.2">
      <c r="A23" s="19" t="s">
        <v>40</v>
      </c>
      <c r="B23" s="117">
        <f>IFERROR('39'!B23/'40'!B58*100,"")</f>
        <v>16.483516483516482</v>
      </c>
      <c r="C23" s="117">
        <f>IFERROR('39'!C23/'40'!C58*100,"")</f>
        <v>21.212121212121211</v>
      </c>
      <c r="D23" s="117">
        <f>IFERROR('39'!D23/'40'!D58*100,"")</f>
        <v>14.975845410628018</v>
      </c>
      <c r="E23" s="89"/>
      <c r="F23" s="117">
        <f>IFERROR('39'!F23/'40'!F58*100,"")</f>
        <v>23.668639053254438</v>
      </c>
      <c r="G23" s="117">
        <f>IFERROR('39'!G23/'40'!G58*100,"")</f>
        <v>29.72972972972973</v>
      </c>
      <c r="H23" s="117">
        <f>IFERROR('39'!H23/'40'!H58*100,"")</f>
        <v>21.969696969696969</v>
      </c>
      <c r="I23" s="89"/>
      <c r="J23" s="117">
        <f>IFERROR('39'!J23/'40'!J58*100,"")</f>
        <v>6.0606060606060606</v>
      </c>
      <c r="K23" s="117">
        <f>IFERROR('39'!K23/'40'!K58*100,"")</f>
        <v>18.75</v>
      </c>
      <c r="L23" s="117">
        <f>IFERROR('39'!L23/'40'!L58*100,"")</f>
        <v>2</v>
      </c>
      <c r="M23" s="89"/>
      <c r="N23" s="117">
        <f>IFERROR('39'!N23/'40'!N58*100,"")</f>
        <v>2.6315789473684208</v>
      </c>
      <c r="O23" s="117">
        <f>IFERROR('39'!O23/'40'!O58*100,"")</f>
        <v>0</v>
      </c>
      <c r="P23" s="117">
        <f>IFERROR('39'!P23/'40'!P58*100,"")</f>
        <v>4</v>
      </c>
    </row>
    <row r="24" spans="1:16" s="1" customFormat="1" x14ac:dyDescent="0.2">
      <c r="A24" s="19" t="s">
        <v>21</v>
      </c>
      <c r="B24" s="117">
        <f>IFERROR('39'!B24/'40'!B59*100,"")</f>
        <v>29.003021148036257</v>
      </c>
      <c r="C24" s="117">
        <f>IFERROR('39'!C24/'40'!C59*100,"")</f>
        <v>30.364372469635626</v>
      </c>
      <c r="D24" s="117">
        <f>IFERROR('39'!D24/'40'!D59*100,"")</f>
        <v>28.192771084337348</v>
      </c>
      <c r="E24" s="89"/>
      <c r="F24" s="117">
        <f>IFERROR('39'!F24/'40'!F59*100,"")</f>
        <v>39.153439153439152</v>
      </c>
      <c r="G24" s="117">
        <f>IFERROR('39'!G24/'40'!G59*100,"")</f>
        <v>38.571428571428577</v>
      </c>
      <c r="H24" s="117">
        <f>IFERROR('39'!H24/'40'!H59*100,"")</f>
        <v>39.495798319327733</v>
      </c>
      <c r="I24" s="89"/>
      <c r="J24" s="117">
        <f>IFERROR('39'!J24/'40'!J59*100,"")</f>
        <v>17.333333333333336</v>
      </c>
      <c r="K24" s="117">
        <f>IFERROR('39'!K24/'40'!K59*100,"")</f>
        <v>23.52941176470588</v>
      </c>
      <c r="L24" s="117">
        <f>IFERROR('39'!L24/'40'!L59*100,"")</f>
        <v>14.14141414141414</v>
      </c>
      <c r="M24" s="89"/>
      <c r="N24" s="117">
        <f>IFERROR('39'!N24/'40'!N59*100,"")</f>
        <v>13.432835820895523</v>
      </c>
      <c r="O24" s="117">
        <f>IFERROR('39'!O24/'40'!O59*100,"")</f>
        <v>16.071428571428573</v>
      </c>
      <c r="P24" s="117">
        <f>IFERROR('39'!P24/'40'!P59*100,"")</f>
        <v>11.538461538461538</v>
      </c>
    </row>
    <row r="25" spans="1:16" s="1" customFormat="1" x14ac:dyDescent="0.2">
      <c r="A25" s="19" t="s">
        <v>87</v>
      </c>
      <c r="B25" s="117">
        <f>IFERROR('39'!B25/'40'!B60*100,"")</f>
        <v>25.247524752475247</v>
      </c>
      <c r="C25" s="117">
        <f>IFERROR('39'!C25/'40'!C60*100,"")</f>
        <v>30.357142857142854</v>
      </c>
      <c r="D25" s="117">
        <f>IFERROR('39'!D25/'40'!D60*100,"")</f>
        <v>23.287671232876711</v>
      </c>
      <c r="E25" s="89"/>
      <c r="F25" s="117">
        <f>IFERROR('39'!F25/'40'!F60*100,"")</f>
        <v>36.95652173913043</v>
      </c>
      <c r="G25" s="117">
        <f>IFERROR('39'!G25/'40'!G60*100,"")</f>
        <v>30.76923076923077</v>
      </c>
      <c r="H25" s="117">
        <f>IFERROR('39'!H25/'40'!H60*100,"")</f>
        <v>39.393939393939391</v>
      </c>
      <c r="I25" s="89"/>
      <c r="J25" s="117">
        <f>IFERROR('39'!J25/'40'!J60*100,"")</f>
        <v>29.310344827586203</v>
      </c>
      <c r="K25" s="117">
        <f>IFERROR('39'!K25/'40'!K60*100,"")</f>
        <v>50</v>
      </c>
      <c r="L25" s="117">
        <f>IFERROR('39'!L25/'40'!L60*100,"")</f>
        <v>20</v>
      </c>
      <c r="M25" s="89"/>
      <c r="N25" s="117">
        <f>IFERROR('39'!N25/'40'!N60*100,"")</f>
        <v>0</v>
      </c>
      <c r="O25" s="117">
        <f>IFERROR('39'!O25/'40'!O60*100,"")</f>
        <v>0</v>
      </c>
      <c r="P25" s="117">
        <f>IFERROR('39'!P25/'40'!P60*100,"")</f>
        <v>0</v>
      </c>
    </row>
    <row r="26" spans="1:16" s="1" customFormat="1" x14ac:dyDescent="0.2">
      <c r="A26" s="19" t="s">
        <v>29</v>
      </c>
      <c r="B26" s="117">
        <f>IFERROR('39'!B26/'40'!B61*100,"")</f>
        <v>28.378378378378379</v>
      </c>
      <c r="C26" s="117">
        <f>IFERROR('39'!C26/'40'!C61*100,"")</f>
        <v>33.333333333333329</v>
      </c>
      <c r="D26" s="117">
        <f>IFERROR('39'!D26/'40'!D61*100,"")</f>
        <v>25</v>
      </c>
      <c r="E26" s="89"/>
      <c r="F26" s="117">
        <f>IFERROR('39'!F26/'40'!F61*100,"")</f>
        <v>37.545126353790614</v>
      </c>
      <c r="G26" s="117">
        <f>IFERROR('39'!G26/'40'!G61*100,"")</f>
        <v>39.0625</v>
      </c>
      <c r="H26" s="117">
        <f>IFERROR('39'!H26/'40'!H61*100,"")</f>
        <v>36.241610738255034</v>
      </c>
      <c r="I26" s="89"/>
      <c r="J26" s="117">
        <f>IFERROR('39'!J26/'40'!J61*100,"")</f>
        <v>23.021582733812952</v>
      </c>
      <c r="K26" s="117">
        <f>IFERROR('39'!K26/'40'!K61*100,"")</f>
        <v>32.075471698113205</v>
      </c>
      <c r="L26" s="117">
        <f>IFERROR('39'!L26/'40'!L61*100,"")</f>
        <v>17.441860465116278</v>
      </c>
      <c r="M26" s="89"/>
      <c r="N26" s="117">
        <f>IFERROR('39'!N26/'40'!N61*100,"")</f>
        <v>10.784313725490197</v>
      </c>
      <c r="O26" s="117">
        <f>IFERROR('39'!O26/'40'!O61*100,"")</f>
        <v>10.344827586206897</v>
      </c>
      <c r="P26" s="117">
        <f>IFERROR('39'!P26/'40'!P61*100,"")</f>
        <v>10.95890410958904</v>
      </c>
    </row>
    <row r="27" spans="1:16" s="1" customFormat="1" x14ac:dyDescent="0.2">
      <c r="A27" s="19" t="s">
        <v>41</v>
      </c>
      <c r="B27" s="117">
        <f>IFERROR('39'!B27/'40'!B62*100,"")</f>
        <v>21.839080459770116</v>
      </c>
      <c r="C27" s="117">
        <f>IFERROR('39'!C27/'40'!C62*100,"")</f>
        <v>25</v>
      </c>
      <c r="D27" s="117">
        <f>IFERROR('39'!D27/'40'!D62*100,"")</f>
        <v>20.126582278481013</v>
      </c>
      <c r="E27" s="89"/>
      <c r="F27" s="117">
        <f>IFERROR('39'!F27/'40'!F62*100,"")</f>
        <v>27.844311377245507</v>
      </c>
      <c r="G27" s="117">
        <f>IFERROR('39'!G27/'40'!G62*100,"")</f>
        <v>32.589285714285715</v>
      </c>
      <c r="H27" s="117">
        <f>IFERROR('39'!H27/'40'!H62*100,"")</f>
        <v>25.45045045045045</v>
      </c>
      <c r="I27" s="89"/>
      <c r="J27" s="117">
        <f>IFERROR('39'!J27/'40'!J62*100,"")</f>
        <v>16.507936507936506</v>
      </c>
      <c r="K27" s="117">
        <f>IFERROR('39'!K27/'40'!K62*100,"")</f>
        <v>17.094017094017094</v>
      </c>
      <c r="L27" s="117">
        <f>IFERROR('39'!L27/'40'!L62*100,"")</f>
        <v>16.161616161616163</v>
      </c>
      <c r="M27" s="89"/>
      <c r="N27" s="117">
        <f>IFERROR('39'!N27/'40'!N62*100,"")</f>
        <v>11.914893617021278</v>
      </c>
      <c r="O27" s="117">
        <f>IFERROR('39'!O27/'40'!O62*100,"")</f>
        <v>16.091954022988507</v>
      </c>
      <c r="P27" s="117">
        <f>IFERROR('39'!P27/'40'!P62*100,"")</f>
        <v>9.4594594594594597</v>
      </c>
    </row>
    <row r="28" spans="1:16" s="1" customFormat="1" x14ac:dyDescent="0.2">
      <c r="A28" s="19" t="s">
        <v>42</v>
      </c>
      <c r="B28" s="117">
        <f>IFERROR('39'!B28/'40'!B63*100,"")</f>
        <v>16.786226685796272</v>
      </c>
      <c r="C28" s="117">
        <f>IFERROR('39'!C28/'40'!C63*100,"")</f>
        <v>19.832985386221296</v>
      </c>
      <c r="D28" s="117">
        <f>IFERROR('39'!D28/'40'!D63*100,"")</f>
        <v>15.191256830601093</v>
      </c>
      <c r="E28" s="89"/>
      <c r="F28" s="117">
        <f>IFERROR('39'!F28/'40'!F63*100,"")</f>
        <v>21.652421652421651</v>
      </c>
      <c r="G28" s="117">
        <f>IFERROR('39'!G28/'40'!G63*100,"")</f>
        <v>22.529644268774703</v>
      </c>
      <c r="H28" s="117">
        <f>IFERROR('39'!H28/'40'!H63*100,"")</f>
        <v>21.158129175946545</v>
      </c>
      <c r="I28" s="89"/>
      <c r="J28" s="117">
        <f>IFERROR('39'!J28/'40'!J63*100,"")</f>
        <v>13.908872901678656</v>
      </c>
      <c r="K28" s="117">
        <f>IFERROR('39'!K28/'40'!K63*100,"")</f>
        <v>16.788321167883211</v>
      </c>
      <c r="L28" s="117">
        <f>IFERROR('39'!L28/'40'!L63*100,"")</f>
        <v>12.5</v>
      </c>
      <c r="M28" s="89"/>
      <c r="N28" s="117">
        <f>IFERROR('39'!N28/'40'!N63*100,"")</f>
        <v>8.7272727272727284</v>
      </c>
      <c r="O28" s="117">
        <f>IFERROR('39'!O28/'40'!O63*100,"")</f>
        <v>16.853932584269664</v>
      </c>
      <c r="P28" s="117">
        <f>IFERROR('39'!P28/'40'!P63*100,"")</f>
        <v>4.838709677419355</v>
      </c>
    </row>
    <row r="29" spans="1:16" s="1" customFormat="1" x14ac:dyDescent="0.2">
      <c r="A29" s="19" t="s">
        <v>30</v>
      </c>
      <c r="B29" s="117">
        <f>IFERROR('39'!B29/'40'!B64*100,"")</f>
        <v>29.904306220095695</v>
      </c>
      <c r="C29" s="117">
        <f>IFERROR('39'!C29/'40'!C64*100,"")</f>
        <v>39.572192513368989</v>
      </c>
      <c r="D29" s="117">
        <f>IFERROR('39'!D29/'40'!D64*100,"")</f>
        <v>22.077922077922079</v>
      </c>
      <c r="E29" s="89"/>
      <c r="F29" s="117">
        <f>IFERROR('39'!F29/'40'!F64*100,"")</f>
        <v>40.983606557377051</v>
      </c>
      <c r="G29" s="117">
        <f>IFERROR('39'!G29/'40'!G64*100,"")</f>
        <v>45.192307692307693</v>
      </c>
      <c r="H29" s="117">
        <f>IFERROR('39'!H29/'40'!H64*100,"")</f>
        <v>35.443037974683541</v>
      </c>
      <c r="I29" s="89"/>
      <c r="J29" s="117">
        <f>IFERROR('39'!J29/'40'!J64*100,"")</f>
        <v>23.129251700680271</v>
      </c>
      <c r="K29" s="117">
        <f>IFERROR('39'!K29/'40'!K64*100,"")</f>
        <v>33.928571428571431</v>
      </c>
      <c r="L29" s="117">
        <f>IFERROR('39'!L29/'40'!L64*100,"")</f>
        <v>16.483516483516482</v>
      </c>
      <c r="M29" s="89"/>
      <c r="N29" s="117">
        <f>IFERROR('39'!N29/'40'!N64*100,"")</f>
        <v>18.181818181818183</v>
      </c>
      <c r="O29" s="117">
        <f>IFERROR('39'!O29/'40'!O64*100,"")</f>
        <v>29.629629629629626</v>
      </c>
      <c r="P29" s="117">
        <f>IFERROR('39'!P29/'40'!P64*100,"")</f>
        <v>13.114754098360656</v>
      </c>
    </row>
    <row r="30" spans="1:16" s="1" customFormat="1" x14ac:dyDescent="0.2">
      <c r="A30" s="19" t="s">
        <v>31</v>
      </c>
      <c r="B30" s="117">
        <f>IFERROR('39'!B30/'40'!B65*100,"")</f>
        <v>0</v>
      </c>
      <c r="C30" s="117">
        <f>IFERROR('39'!C30/'40'!C65*100,"")</f>
        <v>-0.69444444444444442</v>
      </c>
      <c r="D30" s="117">
        <f>IFERROR('39'!D30/'40'!D65*100,"")</f>
        <v>0.38022813688212925</v>
      </c>
      <c r="E30" s="89"/>
      <c r="F30" s="117">
        <f>IFERROR('39'!F30/'40'!F65*100,"")</f>
        <v>-0.5714285714285714</v>
      </c>
      <c r="G30" s="117">
        <f>IFERROR('39'!G30/'40'!G65*100,"")</f>
        <v>0</v>
      </c>
      <c r="H30" s="117">
        <f>IFERROR('39'!H30/'40'!H65*100,"")</f>
        <v>-0.97087378640776689</v>
      </c>
      <c r="I30" s="89"/>
      <c r="J30" s="117">
        <f>IFERROR('39'!J30/'40'!J65*100,"")</f>
        <v>0.84033613445378152</v>
      </c>
      <c r="K30" s="117">
        <f>IFERROR('39'!K30/'40'!K65*100,"")</f>
        <v>-3.225806451612903</v>
      </c>
      <c r="L30" s="117">
        <f>IFERROR('39'!L30/'40'!L65*100,"")</f>
        <v>2.2727272727272729</v>
      </c>
      <c r="M30" s="89"/>
      <c r="N30" s="117">
        <f>IFERROR('39'!N30/'40'!N65*100,"")</f>
        <v>0</v>
      </c>
      <c r="O30" s="117">
        <f>IFERROR('39'!O30/'40'!O65*100,"")</f>
        <v>0</v>
      </c>
      <c r="P30" s="117">
        <f>IFERROR('39'!P30/'40'!P65*100,"")</f>
        <v>0</v>
      </c>
    </row>
    <row r="31" spans="1:16" s="1" customFormat="1" x14ac:dyDescent="0.2">
      <c r="A31" s="19" t="s">
        <v>32</v>
      </c>
      <c r="B31" s="117">
        <f>IFERROR('39'!B31/'40'!B66*100,"")</f>
        <v>30.326460481099655</v>
      </c>
      <c r="C31" s="117">
        <f>IFERROR('39'!C31/'40'!C66*100,"")</f>
        <v>33.053221288515402</v>
      </c>
      <c r="D31" s="117">
        <f>IFERROR('39'!D31/'40'!D66*100,"")</f>
        <v>29.120198265179674</v>
      </c>
      <c r="E31" s="89"/>
      <c r="F31" s="117">
        <f>IFERROR('39'!F31/'40'!F66*100,"")</f>
        <v>43.868739205526772</v>
      </c>
      <c r="G31" s="117">
        <f>IFERROR('39'!G31/'40'!G66*100,"")</f>
        <v>49.720670391061446</v>
      </c>
      <c r="H31" s="117">
        <f>IFERROR('39'!H31/'40'!H66*100,"")</f>
        <v>41.25</v>
      </c>
      <c r="I31" s="89"/>
      <c r="J31" s="117">
        <f>IFERROR('39'!J31/'40'!J66*100,"")</f>
        <v>21.739130434782609</v>
      </c>
      <c r="K31" s="117">
        <f>IFERROR('39'!K31/'40'!K66*100,"")</f>
        <v>19.130434782608695</v>
      </c>
      <c r="L31" s="117">
        <f>IFERROR('39'!L31/'40'!L66*100,"")</f>
        <v>23.043478260869566</v>
      </c>
      <c r="M31" s="89"/>
      <c r="N31" s="117">
        <f>IFERROR('39'!N31/'40'!N66*100,"")</f>
        <v>10</v>
      </c>
      <c r="O31" s="117">
        <f>IFERROR('39'!O31/'40'!O66*100,"")</f>
        <v>11.111111111111111</v>
      </c>
      <c r="P31" s="117">
        <f>IFERROR('39'!P31/'40'!P66*100,"")</f>
        <v>9.6045197740112993</v>
      </c>
    </row>
    <row r="32" spans="1:16" s="1" customFormat="1" x14ac:dyDescent="0.2">
      <c r="A32" s="19" t="s">
        <v>54</v>
      </c>
      <c r="B32" s="117">
        <f>IFERROR('39'!B32/'40'!B67*100,"")</f>
        <v>13.226205191594561</v>
      </c>
      <c r="C32" s="117">
        <f>IFERROR('39'!C32/'40'!C67*100,"")</f>
        <v>18.726591760299627</v>
      </c>
      <c r="D32" s="117">
        <f>IFERROR('39'!D32/'40'!D67*100,"")</f>
        <v>10.516605166051662</v>
      </c>
      <c r="E32" s="89"/>
      <c r="F32" s="117">
        <f>IFERROR('39'!F32/'40'!F67*100,"")</f>
        <v>17.149220489977729</v>
      </c>
      <c r="G32" s="117">
        <f>IFERROR('39'!G32/'40'!G67*100,"")</f>
        <v>19.718309859154928</v>
      </c>
      <c r="H32" s="117">
        <f>IFERROR('39'!H32/'40'!H67*100,"")</f>
        <v>15.960912052117262</v>
      </c>
      <c r="I32" s="89"/>
      <c r="J32" s="117">
        <f>IFERROR('39'!J32/'40'!J67*100,"")</f>
        <v>10.599078341013826</v>
      </c>
      <c r="K32" s="117">
        <f>IFERROR('39'!K32/'40'!K67*100,"")</f>
        <v>22.784810126582279</v>
      </c>
      <c r="L32" s="117">
        <f>IFERROR('39'!L32/'40'!L67*100,"")</f>
        <v>3.6231884057971016</v>
      </c>
      <c r="M32" s="89"/>
      <c r="N32" s="117">
        <f>IFERROR('39'!N32/'40'!N67*100,"")</f>
        <v>4.895104895104895</v>
      </c>
      <c r="O32" s="117">
        <f>IFERROR('39'!O32/'40'!O67*100,"")</f>
        <v>8.695652173913043</v>
      </c>
      <c r="P32" s="117">
        <f>IFERROR('39'!P32/'40'!P67*100,"")</f>
        <v>3.0927835051546393</v>
      </c>
    </row>
    <row r="33" spans="1:17" s="1" customFormat="1" x14ac:dyDescent="0.2">
      <c r="A33" s="19" t="s">
        <v>43</v>
      </c>
      <c r="B33" s="117">
        <f>IFERROR('39'!B33/'40'!B68*100,"")</f>
        <v>30.095541401273884</v>
      </c>
      <c r="C33" s="117">
        <f>IFERROR('39'!C33/'40'!C68*100,"")</f>
        <v>34.82587064676617</v>
      </c>
      <c r="D33" s="117">
        <f>IFERROR('39'!D33/'40'!D68*100,"")</f>
        <v>27.868852459016392</v>
      </c>
      <c r="E33" s="89"/>
      <c r="F33" s="117">
        <f>IFERROR('39'!F33/'40'!F68*100,"")</f>
        <v>45.798319327731093</v>
      </c>
      <c r="G33" s="117">
        <f>IFERROR('39'!G33/'40'!G68*100,"")</f>
        <v>48.684210526315788</v>
      </c>
      <c r="H33" s="117">
        <f>IFERROR('39'!H33/'40'!H68*100,"")</f>
        <v>44.444444444444443</v>
      </c>
      <c r="I33" s="89"/>
      <c r="J33" s="117">
        <f>IFERROR('39'!J33/'40'!J68*100,"")</f>
        <v>23.318385650224215</v>
      </c>
      <c r="K33" s="117">
        <f>IFERROR('39'!K33/'40'!K68*100,"")</f>
        <v>27.27272727272727</v>
      </c>
      <c r="L33" s="117">
        <f>IFERROR('39'!L33/'40'!L68*100,"")</f>
        <v>21.656050955414013</v>
      </c>
      <c r="M33" s="89"/>
      <c r="N33" s="117">
        <f>IFERROR('39'!N33/'40'!N68*100,"")</f>
        <v>16.766467065868262</v>
      </c>
      <c r="O33" s="117">
        <f>IFERROR('39'!O33/'40'!O68*100,"")</f>
        <v>25.423728813559322</v>
      </c>
      <c r="P33" s="117">
        <f>IFERROR('39'!P33/'40'!P68*100,"")</f>
        <v>12.037037037037036</v>
      </c>
    </row>
    <row r="34" spans="1:17" s="1" customFormat="1" x14ac:dyDescent="0.2">
      <c r="A34" s="19" t="s">
        <v>44</v>
      </c>
      <c r="B34" s="117">
        <f>IFERROR('39'!B34/'40'!B69*100,"")</f>
        <v>25.612052730696799</v>
      </c>
      <c r="C34" s="117">
        <f>IFERROR('39'!C34/'40'!C69*100,"")</f>
        <v>28.057553956834528</v>
      </c>
      <c r="D34" s="117">
        <f>IFERROR('39'!D34/'40'!D69*100,"")</f>
        <v>24.744897959183675</v>
      </c>
      <c r="E34" s="89"/>
      <c r="F34" s="117">
        <f>IFERROR('39'!F34/'40'!F69*100,"")</f>
        <v>32.352941176470587</v>
      </c>
      <c r="G34" s="117">
        <f>IFERROR('39'!G34/'40'!G69*100,"")</f>
        <v>37.179487179487182</v>
      </c>
      <c r="H34" s="117">
        <f>IFERROR('39'!H34/'40'!H69*100,"")</f>
        <v>30.701754385964914</v>
      </c>
      <c r="I34" s="89"/>
      <c r="J34" s="117">
        <f>IFERROR('39'!J34/'40'!J69*100,"")</f>
        <v>20</v>
      </c>
      <c r="K34" s="117">
        <f>IFERROR('39'!K34/'40'!K69*100,"")</f>
        <v>23.52941176470588</v>
      </c>
      <c r="L34" s="117">
        <f>IFERROR('39'!L34/'40'!L69*100,"")</f>
        <v>18.811881188118811</v>
      </c>
      <c r="M34" s="89"/>
      <c r="N34" s="117">
        <f>IFERROR('39'!N34/'40'!N69*100,"")</f>
        <v>11.111111111111111</v>
      </c>
      <c r="O34" s="117">
        <f>IFERROR('39'!O34/'40'!O69*100,"")</f>
        <v>7.4074074074074066</v>
      </c>
      <c r="P34" s="117">
        <f>IFERROR('39'!P34/'40'!P69*100,"")</f>
        <v>12.698412698412698</v>
      </c>
    </row>
    <row r="35" spans="1:17" s="1" customFormat="1" x14ac:dyDescent="0.2">
      <c r="A35" s="19" t="s">
        <v>45</v>
      </c>
      <c r="B35" s="117">
        <f>IFERROR('39'!B35/'40'!B70*100,"")</f>
        <v>20.16949152542373</v>
      </c>
      <c r="C35" s="117">
        <f>IFERROR('39'!C35/'40'!C70*100,"")</f>
        <v>30.293159609120522</v>
      </c>
      <c r="D35" s="117">
        <f>IFERROR('39'!D35/'40'!D70*100,"")</f>
        <v>16.60939289805269</v>
      </c>
      <c r="E35" s="89"/>
      <c r="F35" s="117">
        <f>IFERROR('39'!F35/'40'!F70*100,"")</f>
        <v>26.666666666666668</v>
      </c>
      <c r="G35" s="117">
        <f>IFERROR('39'!G35/'40'!G70*100,"")</f>
        <v>43.283582089552233</v>
      </c>
      <c r="H35" s="117">
        <f>IFERROR('39'!H35/'40'!H70*100,"")</f>
        <v>21.182266009852217</v>
      </c>
      <c r="I35" s="89"/>
      <c r="J35" s="117">
        <f>IFERROR('39'!J35/'40'!J70*100,"")</f>
        <v>16.844919786096256</v>
      </c>
      <c r="K35" s="117">
        <f>IFERROR('39'!K35/'40'!K70*100,"")</f>
        <v>25.806451612903224</v>
      </c>
      <c r="L35" s="117">
        <f>IFERROR('39'!L35/'40'!L70*100,"")</f>
        <v>13.87900355871886</v>
      </c>
      <c r="M35" s="89"/>
      <c r="N35" s="117">
        <f>IFERROR('39'!N35/'40'!N70*100,"")</f>
        <v>11.654135338345863</v>
      </c>
      <c r="O35" s="117">
        <f>IFERROR('39'!O35/'40'!O70*100,"")</f>
        <v>13.750000000000002</v>
      </c>
      <c r="P35" s="117">
        <f>IFERROR('39'!P35/'40'!P70*100,"")</f>
        <v>10.75268817204301</v>
      </c>
    </row>
    <row r="36" spans="1:17" s="1" customFormat="1" ht="13.5" thickBot="1" x14ac:dyDescent="0.25">
      <c r="A36" s="19" t="s">
        <v>46</v>
      </c>
      <c r="B36" s="117">
        <f>IFERROR('39'!B36/'40'!B71*100,"")</f>
        <v>19.327731092436977</v>
      </c>
      <c r="C36" s="117">
        <f>IFERROR('39'!C36/'40'!C71*100,"")</f>
        <v>20.779220779220779</v>
      </c>
      <c r="D36" s="117">
        <f>IFERROR('39'!D36/'40'!D71*100,"")</f>
        <v>18.928571428571427</v>
      </c>
      <c r="E36" s="89"/>
      <c r="F36" s="117">
        <f>IFERROR('39'!F36/'40'!F71*100,"")</f>
        <v>19.867549668874172</v>
      </c>
      <c r="G36" s="117">
        <f>IFERROR('39'!G36/'40'!G71*100,"")</f>
        <v>22.727272727272727</v>
      </c>
      <c r="H36" s="117">
        <f>IFERROR('39'!H36/'40'!H71*100,"")</f>
        <v>19.379844961240313</v>
      </c>
      <c r="I36" s="89"/>
      <c r="J36" s="117">
        <f>IFERROR('39'!J36/'40'!J71*100,"")</f>
        <v>26.515151515151516</v>
      </c>
      <c r="K36" s="117">
        <f>IFERROR('39'!K36/'40'!K71*100,"")</f>
        <v>24.324324324324326</v>
      </c>
      <c r="L36" s="117">
        <f>IFERROR('39'!L36/'40'!L71*100,"")</f>
        <v>27.368421052631582</v>
      </c>
      <c r="M36" s="89"/>
      <c r="N36" s="117">
        <f>IFERROR('39'!N36/'40'!N71*100,"")</f>
        <v>5.4054054054054053</v>
      </c>
      <c r="O36" s="117">
        <f>IFERROR('39'!O36/'40'!O71*100,"")</f>
        <v>11.111111111111111</v>
      </c>
      <c r="P36" s="117">
        <f>IFERROR('39'!P36/'40'!P71*100,"")</f>
        <v>3.5714285714285712</v>
      </c>
    </row>
    <row r="37" spans="1:17" ht="15" customHeight="1" x14ac:dyDescent="0.2">
      <c r="A37" s="52" t="s">
        <v>154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</row>
    <row r="38" spans="1:17" ht="12" x14ac:dyDescent="0.2">
      <c r="A38" s="16" t="s">
        <v>242</v>
      </c>
    </row>
    <row r="41" spans="1:17" s="75" customFormat="1" ht="17.25" customHeight="1" x14ac:dyDescent="0.15">
      <c r="A41" s="176" t="s">
        <v>24</v>
      </c>
      <c r="B41" s="173" t="s">
        <v>0</v>
      </c>
      <c r="C41" s="173"/>
      <c r="D41" s="173"/>
      <c r="E41" s="124"/>
      <c r="F41" s="173" t="s">
        <v>121</v>
      </c>
      <c r="G41" s="173"/>
      <c r="H41" s="173"/>
      <c r="I41" s="124"/>
      <c r="J41" s="173" t="s">
        <v>122</v>
      </c>
      <c r="K41" s="173"/>
      <c r="L41" s="173"/>
      <c r="M41" s="124"/>
      <c r="N41" s="173" t="s">
        <v>123</v>
      </c>
      <c r="O41" s="173"/>
      <c r="P41" s="173"/>
      <c r="Q41" s="35"/>
    </row>
    <row r="42" spans="1:17" s="75" customFormat="1" ht="27.75" customHeight="1" x14ac:dyDescent="0.15">
      <c r="A42" s="176"/>
      <c r="B42" s="125" t="s">
        <v>0</v>
      </c>
      <c r="C42" s="125" t="s">
        <v>9</v>
      </c>
      <c r="D42" s="125" t="s">
        <v>10</v>
      </c>
      <c r="E42" s="126"/>
      <c r="F42" s="125" t="s">
        <v>0</v>
      </c>
      <c r="G42" s="125" t="s">
        <v>9</v>
      </c>
      <c r="H42" s="125" t="s">
        <v>10</v>
      </c>
      <c r="I42" s="126"/>
      <c r="J42" s="125" t="s">
        <v>0</v>
      </c>
      <c r="K42" s="125" t="s">
        <v>9</v>
      </c>
      <c r="L42" s="125" t="s">
        <v>10</v>
      </c>
      <c r="M42" s="126"/>
      <c r="N42" s="125" t="s">
        <v>0</v>
      </c>
      <c r="O42" s="125" t="s">
        <v>9</v>
      </c>
      <c r="P42" s="125" t="s">
        <v>10</v>
      </c>
      <c r="Q42" s="76"/>
    </row>
    <row r="43" spans="1:17" s="46" customFormat="1" x14ac:dyDescent="0.2">
      <c r="A43" s="51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1"/>
    </row>
    <row r="44" spans="1:17" s="94" customFormat="1" x14ac:dyDescent="0.2">
      <c r="A44" s="20" t="s">
        <v>0</v>
      </c>
      <c r="B44" s="96">
        <f>SUM(B46:B71)</f>
        <v>20330</v>
      </c>
      <c r="C44" s="96">
        <f>SUM(C46:C71)</f>
        <v>7043</v>
      </c>
      <c r="D44" s="96">
        <f>SUM(D46:D71)</f>
        <v>13287</v>
      </c>
      <c r="E44" s="96"/>
      <c r="F44" s="96">
        <f>SUM(F46:F71)</f>
        <v>10105</v>
      </c>
      <c r="G44" s="96">
        <f>SUM(G46:G71)</f>
        <v>3564</v>
      </c>
      <c r="H44" s="96">
        <f>SUM(H46:H71)</f>
        <v>6541</v>
      </c>
      <c r="I44" s="96"/>
      <c r="J44" s="96">
        <f>SUM(J46:J71)</f>
        <v>5802</v>
      </c>
      <c r="K44" s="96">
        <f>SUM(K46:K71)</f>
        <v>1995</v>
      </c>
      <c r="L44" s="96">
        <f>SUM(L46:L71)</f>
        <v>3807</v>
      </c>
      <c r="M44" s="96"/>
      <c r="N44" s="96">
        <f>SUM(N46:N71)</f>
        <v>4423</v>
      </c>
      <c r="O44" s="96">
        <f>SUM(O46:O71)</f>
        <v>1484</v>
      </c>
      <c r="P44" s="96">
        <f>SUM(P46:P71)</f>
        <v>2939</v>
      </c>
      <c r="Q44" s="44"/>
    </row>
    <row r="45" spans="1:17" x14ac:dyDescent="0.2">
      <c r="A45" s="21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</row>
    <row r="46" spans="1:17" x14ac:dyDescent="0.2">
      <c r="A46" s="19" t="s">
        <v>27</v>
      </c>
      <c r="B46" s="89">
        <f t="shared" ref="B46:B71" si="0">+F46+J46+N46</f>
        <v>563</v>
      </c>
      <c r="C46" s="89">
        <f t="shared" ref="C46:C71" si="1">+G46+K46+O46</f>
        <v>206</v>
      </c>
      <c r="D46" s="89">
        <f>+B46-C46</f>
        <v>357</v>
      </c>
      <c r="E46" s="90"/>
      <c r="F46" s="90">
        <v>296</v>
      </c>
      <c r="G46" s="90">
        <v>108</v>
      </c>
      <c r="H46" s="90">
        <f>+F46-G46</f>
        <v>188</v>
      </c>
      <c r="I46" s="90"/>
      <c r="J46" s="90">
        <v>155</v>
      </c>
      <c r="K46" s="90">
        <v>53</v>
      </c>
      <c r="L46" s="90">
        <f>+J46-K46</f>
        <v>102</v>
      </c>
      <c r="M46" s="90"/>
      <c r="N46" s="90">
        <v>112</v>
      </c>
      <c r="O46" s="90">
        <v>45</v>
      </c>
      <c r="P46" s="90">
        <f>+N46-O46</f>
        <v>67</v>
      </c>
    </row>
    <row r="47" spans="1:17" x14ac:dyDescent="0.2">
      <c r="A47" s="19" t="s">
        <v>33</v>
      </c>
      <c r="B47" s="89">
        <f t="shared" si="0"/>
        <v>846</v>
      </c>
      <c r="C47" s="89">
        <f t="shared" si="1"/>
        <v>264</v>
      </c>
      <c r="D47" s="89">
        <f t="shared" ref="D47:D71" si="2">+B47-C47</f>
        <v>582</v>
      </c>
      <c r="E47" s="90"/>
      <c r="F47" s="90">
        <v>459</v>
      </c>
      <c r="G47" s="90">
        <v>146</v>
      </c>
      <c r="H47" s="90">
        <f t="shared" ref="H47:H71" si="3">+F47-G47</f>
        <v>313</v>
      </c>
      <c r="I47" s="90"/>
      <c r="J47" s="90">
        <v>231</v>
      </c>
      <c r="K47" s="90">
        <v>73</v>
      </c>
      <c r="L47" s="90">
        <f t="shared" ref="L47:L71" si="4">+J47-K47</f>
        <v>158</v>
      </c>
      <c r="M47" s="90"/>
      <c r="N47" s="90">
        <v>156</v>
      </c>
      <c r="O47" s="90">
        <v>45</v>
      </c>
      <c r="P47" s="90">
        <f t="shared" ref="P47:P71" si="5">+N47-O47</f>
        <v>111</v>
      </c>
    </row>
    <row r="48" spans="1:17" s="1" customFormat="1" x14ac:dyDescent="0.2">
      <c r="A48" s="19" t="s">
        <v>19</v>
      </c>
      <c r="B48" s="89">
        <f t="shared" si="0"/>
        <v>503</v>
      </c>
      <c r="C48" s="89">
        <f t="shared" si="1"/>
        <v>163</v>
      </c>
      <c r="D48" s="89">
        <f t="shared" si="2"/>
        <v>340</v>
      </c>
      <c r="E48" s="90"/>
      <c r="F48" s="90">
        <v>289</v>
      </c>
      <c r="G48" s="90">
        <v>82</v>
      </c>
      <c r="H48" s="90">
        <f t="shared" si="3"/>
        <v>207</v>
      </c>
      <c r="I48" s="90"/>
      <c r="J48" s="90">
        <v>131</v>
      </c>
      <c r="K48" s="90">
        <v>55</v>
      </c>
      <c r="L48" s="90">
        <f t="shared" si="4"/>
        <v>76</v>
      </c>
      <c r="M48" s="90"/>
      <c r="N48" s="90">
        <v>83</v>
      </c>
      <c r="O48" s="90">
        <v>26</v>
      </c>
      <c r="P48" s="90">
        <f t="shared" si="5"/>
        <v>57</v>
      </c>
    </row>
    <row r="49" spans="1:16" s="1" customFormat="1" x14ac:dyDescent="0.2">
      <c r="A49" s="19" t="s">
        <v>34</v>
      </c>
      <c r="B49" s="89">
        <f t="shared" si="0"/>
        <v>1466</v>
      </c>
      <c r="C49" s="89">
        <f t="shared" si="1"/>
        <v>545</v>
      </c>
      <c r="D49" s="89">
        <f t="shared" si="2"/>
        <v>921</v>
      </c>
      <c r="E49" s="90"/>
      <c r="F49" s="90">
        <v>671</v>
      </c>
      <c r="G49" s="90">
        <v>254</v>
      </c>
      <c r="H49" s="90">
        <f t="shared" si="3"/>
        <v>417</v>
      </c>
      <c r="I49" s="90"/>
      <c r="J49" s="90">
        <v>435</v>
      </c>
      <c r="K49" s="90">
        <v>157</v>
      </c>
      <c r="L49" s="90">
        <f t="shared" si="4"/>
        <v>278</v>
      </c>
      <c r="M49" s="90"/>
      <c r="N49" s="90">
        <v>360</v>
      </c>
      <c r="O49" s="90">
        <v>134</v>
      </c>
      <c r="P49" s="90">
        <f t="shared" si="5"/>
        <v>226</v>
      </c>
    </row>
    <row r="50" spans="1:16" s="1" customFormat="1" x14ac:dyDescent="0.2">
      <c r="A50" s="19" t="s">
        <v>35</v>
      </c>
      <c r="B50" s="89">
        <f t="shared" si="0"/>
        <v>339</v>
      </c>
      <c r="C50" s="89">
        <f t="shared" si="1"/>
        <v>124</v>
      </c>
      <c r="D50" s="89">
        <f t="shared" si="2"/>
        <v>215</v>
      </c>
      <c r="E50" s="91"/>
      <c r="F50" s="90">
        <v>144</v>
      </c>
      <c r="G50" s="90">
        <v>57</v>
      </c>
      <c r="H50" s="90">
        <f t="shared" si="3"/>
        <v>87</v>
      </c>
      <c r="I50" s="90"/>
      <c r="J50" s="90">
        <v>115</v>
      </c>
      <c r="K50" s="90">
        <v>45</v>
      </c>
      <c r="L50" s="90">
        <f t="shared" si="4"/>
        <v>70</v>
      </c>
      <c r="M50" s="90"/>
      <c r="N50" s="90">
        <v>80</v>
      </c>
      <c r="O50" s="90">
        <v>22</v>
      </c>
      <c r="P50" s="90">
        <f t="shared" si="5"/>
        <v>58</v>
      </c>
    </row>
    <row r="51" spans="1:16" s="1" customFormat="1" x14ac:dyDescent="0.2">
      <c r="A51" s="19" t="s">
        <v>36</v>
      </c>
      <c r="B51" s="89">
        <f t="shared" si="0"/>
        <v>999</v>
      </c>
      <c r="C51" s="89">
        <f t="shared" si="1"/>
        <v>347</v>
      </c>
      <c r="D51" s="89">
        <f t="shared" si="2"/>
        <v>652</v>
      </c>
      <c r="E51" s="91"/>
      <c r="F51" s="91">
        <v>451</v>
      </c>
      <c r="G51" s="91">
        <v>167</v>
      </c>
      <c r="H51" s="90">
        <f t="shared" si="3"/>
        <v>284</v>
      </c>
      <c r="I51" s="91"/>
      <c r="J51" s="91">
        <v>244</v>
      </c>
      <c r="K51" s="91">
        <v>72</v>
      </c>
      <c r="L51" s="90">
        <f t="shared" si="4"/>
        <v>172</v>
      </c>
      <c r="M51" s="91"/>
      <c r="N51" s="91">
        <v>304</v>
      </c>
      <c r="O51" s="91">
        <v>108</v>
      </c>
      <c r="P51" s="90">
        <f t="shared" si="5"/>
        <v>196</v>
      </c>
    </row>
    <row r="52" spans="1:16" s="1" customFormat="1" x14ac:dyDescent="0.2">
      <c r="A52" s="19" t="s">
        <v>53</v>
      </c>
      <c r="B52" s="89">
        <f t="shared" si="0"/>
        <v>340</v>
      </c>
      <c r="C52" s="89">
        <f t="shared" si="1"/>
        <v>131</v>
      </c>
      <c r="D52" s="89">
        <f t="shared" si="2"/>
        <v>209</v>
      </c>
      <c r="E52" s="91"/>
      <c r="F52" s="91">
        <v>159</v>
      </c>
      <c r="G52" s="91">
        <v>70</v>
      </c>
      <c r="H52" s="90">
        <f t="shared" si="3"/>
        <v>89</v>
      </c>
      <c r="I52" s="91"/>
      <c r="J52" s="91">
        <v>108</v>
      </c>
      <c r="K52" s="91">
        <v>43</v>
      </c>
      <c r="L52" s="90">
        <f t="shared" si="4"/>
        <v>65</v>
      </c>
      <c r="M52" s="91"/>
      <c r="N52" s="91">
        <v>73</v>
      </c>
      <c r="O52" s="91">
        <v>18</v>
      </c>
      <c r="P52" s="90">
        <f t="shared" si="5"/>
        <v>55</v>
      </c>
    </row>
    <row r="53" spans="1:16" s="1" customFormat="1" x14ac:dyDescent="0.2">
      <c r="A53" s="19" t="s">
        <v>28</v>
      </c>
      <c r="B53" s="89">
        <f t="shared" si="0"/>
        <v>1833</v>
      </c>
      <c r="C53" s="89">
        <f t="shared" si="1"/>
        <v>770</v>
      </c>
      <c r="D53" s="89">
        <f t="shared" si="2"/>
        <v>1063</v>
      </c>
      <c r="E53" s="91"/>
      <c r="F53" s="91">
        <v>930</v>
      </c>
      <c r="G53" s="91">
        <v>380</v>
      </c>
      <c r="H53" s="90">
        <f t="shared" si="3"/>
        <v>550</v>
      </c>
      <c r="I53" s="91"/>
      <c r="J53" s="91">
        <v>517</v>
      </c>
      <c r="K53" s="91">
        <v>231</v>
      </c>
      <c r="L53" s="90">
        <f t="shared" si="4"/>
        <v>286</v>
      </c>
      <c r="M53" s="91"/>
      <c r="N53" s="91">
        <v>386</v>
      </c>
      <c r="O53" s="91">
        <v>159</v>
      </c>
      <c r="P53" s="90">
        <f t="shared" si="5"/>
        <v>227</v>
      </c>
    </row>
    <row r="54" spans="1:16" s="1" customFormat="1" x14ac:dyDescent="0.2">
      <c r="A54" s="19" t="s">
        <v>37</v>
      </c>
      <c r="B54" s="89">
        <f t="shared" si="0"/>
        <v>574</v>
      </c>
      <c r="C54" s="89">
        <f t="shared" si="1"/>
        <v>226</v>
      </c>
      <c r="D54" s="89">
        <f t="shared" si="2"/>
        <v>348</v>
      </c>
      <c r="E54" s="90"/>
      <c r="F54" s="90">
        <v>286</v>
      </c>
      <c r="G54" s="90">
        <v>110</v>
      </c>
      <c r="H54" s="90">
        <f t="shared" si="3"/>
        <v>176</v>
      </c>
      <c r="I54" s="90"/>
      <c r="J54" s="90">
        <v>148</v>
      </c>
      <c r="K54" s="90">
        <v>60</v>
      </c>
      <c r="L54" s="90">
        <f t="shared" si="4"/>
        <v>88</v>
      </c>
      <c r="M54" s="90"/>
      <c r="N54" s="90">
        <v>140</v>
      </c>
      <c r="O54" s="90">
        <v>56</v>
      </c>
      <c r="P54" s="90">
        <f t="shared" si="5"/>
        <v>84</v>
      </c>
    </row>
    <row r="55" spans="1:16" s="1" customFormat="1" x14ac:dyDescent="0.2">
      <c r="A55" s="19" t="s">
        <v>38</v>
      </c>
      <c r="B55" s="89">
        <f t="shared" si="0"/>
        <v>1226</v>
      </c>
      <c r="C55" s="89">
        <f t="shared" si="1"/>
        <v>347</v>
      </c>
      <c r="D55" s="89">
        <f t="shared" si="2"/>
        <v>879</v>
      </c>
      <c r="E55" s="91"/>
      <c r="F55" s="91">
        <v>650</v>
      </c>
      <c r="G55" s="91">
        <v>208</v>
      </c>
      <c r="H55" s="90">
        <f t="shared" si="3"/>
        <v>442</v>
      </c>
      <c r="I55" s="91"/>
      <c r="J55" s="91">
        <v>323</v>
      </c>
      <c r="K55" s="91">
        <v>87</v>
      </c>
      <c r="L55" s="90">
        <f t="shared" si="4"/>
        <v>236</v>
      </c>
      <c r="M55" s="91"/>
      <c r="N55" s="91">
        <v>253</v>
      </c>
      <c r="O55" s="91">
        <v>52</v>
      </c>
      <c r="P55" s="90">
        <f t="shared" si="5"/>
        <v>201</v>
      </c>
    </row>
    <row r="56" spans="1:16" s="1" customFormat="1" x14ac:dyDescent="0.2">
      <c r="A56" s="19" t="s">
        <v>39</v>
      </c>
      <c r="B56" s="89">
        <f t="shared" si="0"/>
        <v>349</v>
      </c>
      <c r="C56" s="89">
        <f t="shared" si="1"/>
        <v>100</v>
      </c>
      <c r="D56" s="89">
        <f t="shared" si="2"/>
        <v>249</v>
      </c>
      <c r="E56" s="91"/>
      <c r="F56" s="91">
        <v>177</v>
      </c>
      <c r="G56" s="91">
        <v>48</v>
      </c>
      <c r="H56" s="90">
        <f t="shared" si="3"/>
        <v>129</v>
      </c>
      <c r="I56" s="91"/>
      <c r="J56" s="91">
        <v>119</v>
      </c>
      <c r="K56" s="91">
        <v>34</v>
      </c>
      <c r="L56" s="90">
        <f t="shared" si="4"/>
        <v>85</v>
      </c>
      <c r="M56" s="91"/>
      <c r="N56" s="91">
        <v>53</v>
      </c>
      <c r="O56" s="91">
        <v>18</v>
      </c>
      <c r="P56" s="90">
        <f t="shared" si="5"/>
        <v>35</v>
      </c>
    </row>
    <row r="57" spans="1:16" s="1" customFormat="1" x14ac:dyDescent="0.2">
      <c r="A57" s="18" t="s">
        <v>20</v>
      </c>
      <c r="B57" s="89">
        <f t="shared" si="0"/>
        <v>1531</v>
      </c>
      <c r="C57" s="89">
        <f t="shared" si="1"/>
        <v>655</v>
      </c>
      <c r="D57" s="89">
        <f t="shared" si="2"/>
        <v>876</v>
      </c>
      <c r="E57" s="89"/>
      <c r="F57" s="90">
        <v>686</v>
      </c>
      <c r="G57" s="90">
        <v>319</v>
      </c>
      <c r="H57" s="90">
        <f t="shared" si="3"/>
        <v>367</v>
      </c>
      <c r="I57" s="89"/>
      <c r="J57" s="90">
        <v>439</v>
      </c>
      <c r="K57" s="90">
        <v>182</v>
      </c>
      <c r="L57" s="90">
        <f t="shared" si="4"/>
        <v>257</v>
      </c>
      <c r="M57" s="89"/>
      <c r="N57" s="90">
        <v>406</v>
      </c>
      <c r="O57" s="90">
        <v>154</v>
      </c>
      <c r="P57" s="90">
        <f t="shared" si="5"/>
        <v>252</v>
      </c>
    </row>
    <row r="58" spans="1:16" s="1" customFormat="1" x14ac:dyDescent="0.2">
      <c r="A58" s="19" t="s">
        <v>40</v>
      </c>
      <c r="B58" s="89">
        <f t="shared" si="0"/>
        <v>273</v>
      </c>
      <c r="C58" s="89">
        <f t="shared" si="1"/>
        <v>66</v>
      </c>
      <c r="D58" s="89">
        <f t="shared" si="2"/>
        <v>207</v>
      </c>
      <c r="E58" s="89"/>
      <c r="F58" s="89">
        <v>169</v>
      </c>
      <c r="G58" s="89">
        <v>37</v>
      </c>
      <c r="H58" s="90">
        <f t="shared" si="3"/>
        <v>132</v>
      </c>
      <c r="I58" s="89"/>
      <c r="J58" s="89">
        <v>66</v>
      </c>
      <c r="K58" s="89">
        <v>16</v>
      </c>
      <c r="L58" s="90">
        <f t="shared" si="4"/>
        <v>50</v>
      </c>
      <c r="M58" s="89"/>
      <c r="N58" s="89">
        <v>38</v>
      </c>
      <c r="O58" s="89">
        <v>13</v>
      </c>
      <c r="P58" s="90">
        <f t="shared" si="5"/>
        <v>25</v>
      </c>
    </row>
    <row r="59" spans="1:16" s="1" customFormat="1" x14ac:dyDescent="0.2">
      <c r="A59" s="19" t="s">
        <v>21</v>
      </c>
      <c r="B59" s="89">
        <f t="shared" si="0"/>
        <v>662</v>
      </c>
      <c r="C59" s="89">
        <f t="shared" si="1"/>
        <v>247</v>
      </c>
      <c r="D59" s="89">
        <f t="shared" si="2"/>
        <v>415</v>
      </c>
      <c r="E59" s="89"/>
      <c r="F59" s="89">
        <v>378</v>
      </c>
      <c r="G59" s="89">
        <v>140</v>
      </c>
      <c r="H59" s="90">
        <f t="shared" si="3"/>
        <v>238</v>
      </c>
      <c r="I59" s="89"/>
      <c r="J59" s="89">
        <v>150</v>
      </c>
      <c r="K59" s="89">
        <v>51</v>
      </c>
      <c r="L59" s="90">
        <f t="shared" si="4"/>
        <v>99</v>
      </c>
      <c r="M59" s="89"/>
      <c r="N59" s="89">
        <v>134</v>
      </c>
      <c r="O59" s="89">
        <v>56</v>
      </c>
      <c r="P59" s="90">
        <f t="shared" si="5"/>
        <v>78</v>
      </c>
    </row>
    <row r="60" spans="1:16" s="1" customFormat="1" x14ac:dyDescent="0.2">
      <c r="A60" s="19" t="s">
        <v>87</v>
      </c>
      <c r="B60" s="89">
        <f t="shared" si="0"/>
        <v>202</v>
      </c>
      <c r="C60" s="89">
        <f t="shared" si="1"/>
        <v>56</v>
      </c>
      <c r="D60" s="89">
        <f t="shared" si="2"/>
        <v>146</v>
      </c>
      <c r="E60" s="89"/>
      <c r="F60" s="89">
        <v>92</v>
      </c>
      <c r="G60" s="89">
        <v>26</v>
      </c>
      <c r="H60" s="90">
        <f t="shared" si="3"/>
        <v>66</v>
      </c>
      <c r="I60" s="89"/>
      <c r="J60" s="89">
        <v>58</v>
      </c>
      <c r="K60" s="89">
        <v>18</v>
      </c>
      <c r="L60" s="90">
        <f t="shared" si="4"/>
        <v>40</v>
      </c>
      <c r="M60" s="89"/>
      <c r="N60" s="89">
        <v>52</v>
      </c>
      <c r="O60" s="89">
        <v>12</v>
      </c>
      <c r="P60" s="90">
        <f t="shared" si="5"/>
        <v>40</v>
      </c>
    </row>
    <row r="61" spans="1:16" s="1" customFormat="1" x14ac:dyDescent="0.2">
      <c r="A61" s="19" t="s">
        <v>29</v>
      </c>
      <c r="B61" s="89">
        <f t="shared" si="0"/>
        <v>518</v>
      </c>
      <c r="C61" s="89">
        <f t="shared" si="1"/>
        <v>210</v>
      </c>
      <c r="D61" s="89">
        <f t="shared" si="2"/>
        <v>308</v>
      </c>
      <c r="E61" s="89"/>
      <c r="F61" s="89">
        <v>277</v>
      </c>
      <c r="G61" s="89">
        <v>128</v>
      </c>
      <c r="H61" s="90">
        <f t="shared" si="3"/>
        <v>149</v>
      </c>
      <c r="I61" s="89"/>
      <c r="J61" s="89">
        <v>139</v>
      </c>
      <c r="K61" s="89">
        <v>53</v>
      </c>
      <c r="L61" s="90">
        <f t="shared" si="4"/>
        <v>86</v>
      </c>
      <c r="M61" s="89"/>
      <c r="N61" s="89">
        <v>102</v>
      </c>
      <c r="O61" s="89">
        <v>29</v>
      </c>
      <c r="P61" s="90">
        <f t="shared" si="5"/>
        <v>73</v>
      </c>
    </row>
    <row r="62" spans="1:16" s="1" customFormat="1" x14ac:dyDescent="0.2">
      <c r="A62" s="19" t="s">
        <v>41</v>
      </c>
      <c r="B62" s="89">
        <f t="shared" si="0"/>
        <v>1218</v>
      </c>
      <c r="C62" s="89">
        <f t="shared" si="1"/>
        <v>428</v>
      </c>
      <c r="D62" s="89">
        <f t="shared" si="2"/>
        <v>790</v>
      </c>
      <c r="E62" s="89"/>
      <c r="F62" s="89">
        <v>668</v>
      </c>
      <c r="G62" s="89">
        <v>224</v>
      </c>
      <c r="H62" s="90">
        <f t="shared" si="3"/>
        <v>444</v>
      </c>
      <c r="I62" s="89"/>
      <c r="J62" s="89">
        <v>315</v>
      </c>
      <c r="K62" s="89">
        <v>117</v>
      </c>
      <c r="L62" s="90">
        <f t="shared" si="4"/>
        <v>198</v>
      </c>
      <c r="M62" s="89"/>
      <c r="N62" s="89">
        <v>235</v>
      </c>
      <c r="O62" s="89">
        <v>87</v>
      </c>
      <c r="P62" s="90">
        <f t="shared" si="5"/>
        <v>148</v>
      </c>
    </row>
    <row r="63" spans="1:16" s="1" customFormat="1" x14ac:dyDescent="0.2">
      <c r="A63" s="19" t="s">
        <v>42</v>
      </c>
      <c r="B63" s="89">
        <f t="shared" si="0"/>
        <v>1394</v>
      </c>
      <c r="C63" s="89">
        <f t="shared" si="1"/>
        <v>479</v>
      </c>
      <c r="D63" s="89">
        <f t="shared" si="2"/>
        <v>915</v>
      </c>
      <c r="E63" s="89"/>
      <c r="F63" s="89">
        <v>702</v>
      </c>
      <c r="G63" s="89">
        <v>253</v>
      </c>
      <c r="H63" s="90">
        <f t="shared" si="3"/>
        <v>449</v>
      </c>
      <c r="I63" s="89"/>
      <c r="J63" s="89">
        <v>417</v>
      </c>
      <c r="K63" s="89">
        <v>137</v>
      </c>
      <c r="L63" s="90">
        <f t="shared" si="4"/>
        <v>280</v>
      </c>
      <c r="M63" s="89"/>
      <c r="N63" s="89">
        <v>275</v>
      </c>
      <c r="O63" s="89">
        <v>89</v>
      </c>
      <c r="P63" s="90">
        <f t="shared" si="5"/>
        <v>186</v>
      </c>
    </row>
    <row r="64" spans="1:16" s="1" customFormat="1" x14ac:dyDescent="0.2">
      <c r="A64" s="19" t="s">
        <v>30</v>
      </c>
      <c r="B64" s="89">
        <f t="shared" si="0"/>
        <v>418</v>
      </c>
      <c r="C64" s="89">
        <f t="shared" si="1"/>
        <v>187</v>
      </c>
      <c r="D64" s="89">
        <f t="shared" si="2"/>
        <v>231</v>
      </c>
      <c r="E64" s="89"/>
      <c r="F64" s="89">
        <v>183</v>
      </c>
      <c r="G64" s="89">
        <v>104</v>
      </c>
      <c r="H64" s="90">
        <f t="shared" si="3"/>
        <v>79</v>
      </c>
      <c r="I64" s="89"/>
      <c r="J64" s="89">
        <v>147</v>
      </c>
      <c r="K64" s="89">
        <v>56</v>
      </c>
      <c r="L64" s="90">
        <f t="shared" si="4"/>
        <v>91</v>
      </c>
      <c r="M64" s="89"/>
      <c r="N64" s="89">
        <v>88</v>
      </c>
      <c r="O64" s="89">
        <v>27</v>
      </c>
      <c r="P64" s="90">
        <f t="shared" si="5"/>
        <v>61</v>
      </c>
    </row>
    <row r="65" spans="1:16" s="1" customFormat="1" x14ac:dyDescent="0.2">
      <c r="A65" s="19" t="s">
        <v>31</v>
      </c>
      <c r="B65" s="89">
        <f t="shared" si="0"/>
        <v>407</v>
      </c>
      <c r="C65" s="89">
        <f t="shared" si="1"/>
        <v>144</v>
      </c>
      <c r="D65" s="89">
        <f t="shared" si="2"/>
        <v>263</v>
      </c>
      <c r="E65" s="89"/>
      <c r="F65" s="89">
        <v>175</v>
      </c>
      <c r="G65" s="89">
        <v>72</v>
      </c>
      <c r="H65" s="90">
        <f t="shared" si="3"/>
        <v>103</v>
      </c>
      <c r="I65" s="89"/>
      <c r="J65" s="89">
        <v>119</v>
      </c>
      <c r="K65" s="89">
        <v>31</v>
      </c>
      <c r="L65" s="90">
        <f t="shared" si="4"/>
        <v>88</v>
      </c>
      <c r="M65" s="89"/>
      <c r="N65" s="89">
        <v>113</v>
      </c>
      <c r="O65" s="89">
        <v>41</v>
      </c>
      <c r="P65" s="90">
        <f t="shared" si="5"/>
        <v>72</v>
      </c>
    </row>
    <row r="66" spans="1:16" s="1" customFormat="1" x14ac:dyDescent="0.2">
      <c r="A66" s="19" t="s">
        <v>32</v>
      </c>
      <c r="B66" s="89">
        <f t="shared" si="0"/>
        <v>1164</v>
      </c>
      <c r="C66" s="89">
        <f t="shared" si="1"/>
        <v>357</v>
      </c>
      <c r="D66" s="89">
        <f t="shared" si="2"/>
        <v>807</v>
      </c>
      <c r="E66" s="89"/>
      <c r="F66" s="89">
        <v>579</v>
      </c>
      <c r="G66" s="89">
        <v>179</v>
      </c>
      <c r="H66" s="90">
        <f t="shared" si="3"/>
        <v>400</v>
      </c>
      <c r="I66" s="89"/>
      <c r="J66" s="89">
        <v>345</v>
      </c>
      <c r="K66" s="89">
        <v>115</v>
      </c>
      <c r="L66" s="90">
        <f t="shared" si="4"/>
        <v>230</v>
      </c>
      <c r="M66" s="89"/>
      <c r="N66" s="89">
        <v>240</v>
      </c>
      <c r="O66" s="89">
        <v>63</v>
      </c>
      <c r="P66" s="90">
        <f t="shared" si="5"/>
        <v>177</v>
      </c>
    </row>
    <row r="67" spans="1:16" s="1" customFormat="1" x14ac:dyDescent="0.2">
      <c r="A67" s="19" t="s">
        <v>54</v>
      </c>
      <c r="B67" s="89">
        <f t="shared" si="0"/>
        <v>809</v>
      </c>
      <c r="C67" s="89">
        <f t="shared" si="1"/>
        <v>267</v>
      </c>
      <c r="D67" s="89">
        <f t="shared" si="2"/>
        <v>542</v>
      </c>
      <c r="E67" s="89"/>
      <c r="F67" s="89">
        <v>449</v>
      </c>
      <c r="G67" s="89">
        <v>142</v>
      </c>
      <c r="H67" s="90">
        <f t="shared" si="3"/>
        <v>307</v>
      </c>
      <c r="I67" s="89"/>
      <c r="J67" s="89">
        <v>217</v>
      </c>
      <c r="K67" s="89">
        <v>79</v>
      </c>
      <c r="L67" s="90">
        <f t="shared" si="4"/>
        <v>138</v>
      </c>
      <c r="M67" s="89"/>
      <c r="N67" s="89">
        <v>143</v>
      </c>
      <c r="O67" s="89">
        <v>46</v>
      </c>
      <c r="P67" s="90">
        <f t="shared" si="5"/>
        <v>97</v>
      </c>
    </row>
    <row r="68" spans="1:16" s="1" customFormat="1" x14ac:dyDescent="0.2">
      <c r="A68" s="19" t="s">
        <v>43</v>
      </c>
      <c r="B68" s="89">
        <f t="shared" si="0"/>
        <v>628</v>
      </c>
      <c r="C68" s="89">
        <f t="shared" si="1"/>
        <v>201</v>
      </c>
      <c r="D68" s="89">
        <f t="shared" si="2"/>
        <v>427</v>
      </c>
      <c r="E68" s="89"/>
      <c r="F68" s="89">
        <v>238</v>
      </c>
      <c r="G68" s="89">
        <v>76</v>
      </c>
      <c r="H68" s="90">
        <f t="shared" si="3"/>
        <v>162</v>
      </c>
      <c r="I68" s="89"/>
      <c r="J68" s="89">
        <v>223</v>
      </c>
      <c r="K68" s="89">
        <v>66</v>
      </c>
      <c r="L68" s="90">
        <f t="shared" si="4"/>
        <v>157</v>
      </c>
      <c r="M68" s="89"/>
      <c r="N68" s="89">
        <v>167</v>
      </c>
      <c r="O68" s="89">
        <v>59</v>
      </c>
      <c r="P68" s="90">
        <f t="shared" si="5"/>
        <v>108</v>
      </c>
    </row>
    <row r="69" spans="1:16" s="1" customFormat="1" x14ac:dyDescent="0.2">
      <c r="A69" s="19" t="s">
        <v>44</v>
      </c>
      <c r="B69" s="89">
        <f t="shared" si="0"/>
        <v>531</v>
      </c>
      <c r="C69" s="89">
        <f t="shared" si="1"/>
        <v>139</v>
      </c>
      <c r="D69" s="89">
        <f t="shared" si="2"/>
        <v>392</v>
      </c>
      <c r="E69" s="89"/>
      <c r="F69" s="89">
        <v>306</v>
      </c>
      <c r="G69" s="89">
        <v>78</v>
      </c>
      <c r="H69" s="90">
        <f t="shared" si="3"/>
        <v>228</v>
      </c>
      <c r="I69" s="89"/>
      <c r="J69" s="89">
        <v>135</v>
      </c>
      <c r="K69" s="89">
        <v>34</v>
      </c>
      <c r="L69" s="90">
        <f t="shared" si="4"/>
        <v>101</v>
      </c>
      <c r="M69" s="89"/>
      <c r="N69" s="89">
        <v>90</v>
      </c>
      <c r="O69" s="89">
        <v>27</v>
      </c>
      <c r="P69" s="90">
        <f t="shared" si="5"/>
        <v>63</v>
      </c>
    </row>
    <row r="70" spans="1:16" s="1" customFormat="1" x14ac:dyDescent="0.2">
      <c r="A70" s="19" t="s">
        <v>45</v>
      </c>
      <c r="B70" s="89">
        <f t="shared" si="0"/>
        <v>1180</v>
      </c>
      <c r="C70" s="89">
        <f t="shared" si="1"/>
        <v>307</v>
      </c>
      <c r="D70" s="89">
        <f t="shared" si="2"/>
        <v>873</v>
      </c>
      <c r="E70" s="89"/>
      <c r="F70" s="89">
        <v>540</v>
      </c>
      <c r="G70" s="89">
        <v>134</v>
      </c>
      <c r="H70" s="90">
        <f t="shared" si="3"/>
        <v>406</v>
      </c>
      <c r="I70" s="89"/>
      <c r="J70" s="89">
        <v>374</v>
      </c>
      <c r="K70" s="89">
        <v>93</v>
      </c>
      <c r="L70" s="90">
        <f t="shared" si="4"/>
        <v>281</v>
      </c>
      <c r="M70" s="89"/>
      <c r="N70" s="89">
        <v>266</v>
      </c>
      <c r="O70" s="89">
        <v>80</v>
      </c>
      <c r="P70" s="90">
        <f t="shared" si="5"/>
        <v>186</v>
      </c>
    </row>
    <row r="71" spans="1:16" s="1" customFormat="1" ht="13.5" thickBot="1" x14ac:dyDescent="0.25">
      <c r="A71" s="19" t="s">
        <v>46</v>
      </c>
      <c r="B71" s="89">
        <f t="shared" si="0"/>
        <v>357</v>
      </c>
      <c r="C71" s="89">
        <f t="shared" si="1"/>
        <v>77</v>
      </c>
      <c r="D71" s="89">
        <f t="shared" si="2"/>
        <v>280</v>
      </c>
      <c r="E71" s="89"/>
      <c r="F71" s="89">
        <v>151</v>
      </c>
      <c r="G71" s="89">
        <v>22</v>
      </c>
      <c r="H71" s="90">
        <f t="shared" si="3"/>
        <v>129</v>
      </c>
      <c r="I71" s="89"/>
      <c r="J71" s="89">
        <v>132</v>
      </c>
      <c r="K71" s="89">
        <v>37</v>
      </c>
      <c r="L71" s="90">
        <f t="shared" si="4"/>
        <v>95</v>
      </c>
      <c r="M71" s="89"/>
      <c r="N71" s="89">
        <v>74</v>
      </c>
      <c r="O71" s="89">
        <v>18</v>
      </c>
      <c r="P71" s="90">
        <f t="shared" si="5"/>
        <v>56</v>
      </c>
    </row>
    <row r="72" spans="1:16" s="1" customFormat="1" x14ac:dyDescent="0.2">
      <c r="A72" s="134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</row>
  </sheetData>
  <mergeCells count="15">
    <mergeCell ref="N41:P41"/>
    <mergeCell ref="F6:H6"/>
    <mergeCell ref="J6:L6"/>
    <mergeCell ref="N6:P6"/>
    <mergeCell ref="A41:A42"/>
    <mergeCell ref="B41:D41"/>
    <mergeCell ref="F41:H41"/>
    <mergeCell ref="J41:L41"/>
    <mergeCell ref="A6:A7"/>
    <mergeCell ref="B6:D6"/>
    <mergeCell ref="A1:P1"/>
    <mergeCell ref="A2:P2"/>
    <mergeCell ref="A3:P3"/>
    <mergeCell ref="A4:P4"/>
    <mergeCell ref="A5:P5"/>
  </mergeCells>
  <conditionalFormatting sqref="B44:D71">
    <cfRule type="cellIs" dxfId="18" priority="12" operator="equal">
      <formula>0</formula>
    </cfRule>
  </conditionalFormatting>
  <conditionalFormatting sqref="B9:P36">
    <cfRule type="cellIs" dxfId="17" priority="21" operator="equal">
      <formula>0</formula>
    </cfRule>
  </conditionalFormatting>
  <conditionalFormatting sqref="E44:E57 I46:K57 M46:O57">
    <cfRule type="cellIs" dxfId="16" priority="20" operator="equal">
      <formula>0</formula>
    </cfRule>
  </conditionalFormatting>
  <conditionalFormatting sqref="F46:G57">
    <cfRule type="cellIs" dxfId="15" priority="14" operator="equal">
      <formula>0</formula>
    </cfRule>
  </conditionalFormatting>
  <conditionalFormatting sqref="F44:P45">
    <cfRule type="cellIs" dxfId="14" priority="6" operator="equal">
      <formula>0</formula>
    </cfRule>
  </conditionalFormatting>
  <conditionalFormatting sqref="H46:H71">
    <cfRule type="cellIs" dxfId="13" priority="3" operator="equal">
      <formula>0</formula>
    </cfRule>
  </conditionalFormatting>
  <conditionalFormatting sqref="L46:L71">
    <cfRule type="cellIs" dxfId="12" priority="2" operator="equal">
      <formula>0</formula>
    </cfRule>
  </conditionalFormatting>
  <conditionalFormatting sqref="P46:P71">
    <cfRule type="cellIs" dxfId="11" priority="1" operator="equal">
      <formula>0</formula>
    </cfRule>
  </conditionalFormatting>
  <hyperlinks>
    <hyperlink ref="Q2" location="Contenido!A1" display="Contenido" xr:uid="{00000000-0004-0000-33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4" tint="0.59999389629810485"/>
    <pageSetUpPr fitToPage="1"/>
  </sheetPr>
  <dimension ref="A1:Q39"/>
  <sheetViews>
    <sheetView showGridLines="0" zoomScaleNormal="100" zoomScaleSheetLayoutView="100" workbookViewId="0">
      <selection activeCell="Q2" sqref="Q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9.5" style="1" customWidth="1"/>
    <col min="18" max="16384" width="11" style="43"/>
  </cols>
  <sheetData>
    <row r="1" spans="1:17" ht="15" customHeight="1" x14ac:dyDescent="0.25">
      <c r="A1" s="180" t="s">
        <v>240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7" ht="15" customHeight="1" x14ac:dyDescent="0.25">
      <c r="A2" s="181" t="s">
        <v>243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02" t="s">
        <v>124</v>
      </c>
    </row>
    <row r="3" spans="1:17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17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1:17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35"/>
    </row>
    <row r="6" spans="1:17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121</v>
      </c>
      <c r="G6" s="173"/>
      <c r="H6" s="173"/>
      <c r="I6" s="124"/>
      <c r="J6" s="173" t="s">
        <v>122</v>
      </c>
      <c r="K6" s="173"/>
      <c r="L6" s="173"/>
      <c r="M6" s="124"/>
      <c r="N6" s="173" t="s">
        <v>123</v>
      </c>
      <c r="O6" s="173"/>
      <c r="P6" s="173"/>
      <c r="Q6" s="35"/>
    </row>
    <row r="7" spans="1:17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6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76"/>
    </row>
    <row r="8" spans="1:17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1"/>
    </row>
    <row r="9" spans="1:17" s="94" customFormat="1" x14ac:dyDescent="0.2">
      <c r="A9" s="20" t="s">
        <v>0</v>
      </c>
      <c r="B9" s="96">
        <f>SUM(B11:B36)</f>
        <v>4929</v>
      </c>
      <c r="C9" s="96">
        <f>SUM(C11:C36)</f>
        <v>2005</v>
      </c>
      <c r="D9" s="96">
        <f>SUM(D11:D36)</f>
        <v>2924</v>
      </c>
      <c r="E9" s="96"/>
      <c r="F9" s="96">
        <f>SUM(F11:F36)</f>
        <v>3343</v>
      </c>
      <c r="G9" s="96">
        <f>SUM(G11:G36)</f>
        <v>1326</v>
      </c>
      <c r="H9" s="96">
        <f>SUM(H11:H36)</f>
        <v>2017</v>
      </c>
      <c r="I9" s="96"/>
      <c r="J9" s="96">
        <f>SUM(J11:J36)</f>
        <v>1138</v>
      </c>
      <c r="K9" s="96">
        <f>SUM(K11:K36)</f>
        <v>480</v>
      </c>
      <c r="L9" s="96">
        <f>SUM(L11:L36)</f>
        <v>658</v>
      </c>
      <c r="M9" s="96"/>
      <c r="N9" s="96">
        <f>SUM(N11:N36)</f>
        <v>448</v>
      </c>
      <c r="O9" s="96">
        <f>SUM(O11:O36)</f>
        <v>199</v>
      </c>
      <c r="P9" s="96">
        <f>SUM(P11:P36)</f>
        <v>249</v>
      </c>
      <c r="Q9" s="44"/>
    </row>
    <row r="10" spans="1:17" x14ac:dyDescent="0.2">
      <c r="A10" s="21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1:17" x14ac:dyDescent="0.2">
      <c r="A11" s="19" t="s">
        <v>27</v>
      </c>
      <c r="B11" s="89">
        <f t="shared" ref="B11:B36" si="0">+F11+J11+N11</f>
        <v>182</v>
      </c>
      <c r="C11" s="89">
        <f t="shared" ref="C11:C36" si="1">+G11+K11+O11</f>
        <v>66</v>
      </c>
      <c r="D11" s="89">
        <f>+B11-C11</f>
        <v>116</v>
      </c>
      <c r="E11" s="90"/>
      <c r="F11" s="90">
        <v>120</v>
      </c>
      <c r="G11" s="90">
        <v>40</v>
      </c>
      <c r="H11" s="90">
        <f>+F11-G11</f>
        <v>80</v>
      </c>
      <c r="I11" s="90"/>
      <c r="J11" s="90">
        <v>45</v>
      </c>
      <c r="K11" s="90">
        <v>20</v>
      </c>
      <c r="L11" s="90">
        <f>+J11-K11</f>
        <v>25</v>
      </c>
      <c r="M11" s="90"/>
      <c r="N11" s="90">
        <v>17</v>
      </c>
      <c r="O11" s="90">
        <v>6</v>
      </c>
      <c r="P11" s="90">
        <f>+N11-O11</f>
        <v>11</v>
      </c>
    </row>
    <row r="12" spans="1:17" x14ac:dyDescent="0.2">
      <c r="A12" s="19" t="s">
        <v>33</v>
      </c>
      <c r="B12" s="89">
        <f t="shared" si="0"/>
        <v>267</v>
      </c>
      <c r="C12" s="89">
        <f t="shared" si="1"/>
        <v>115</v>
      </c>
      <c r="D12" s="89">
        <f t="shared" ref="D12:D36" si="2">+B12-C12</f>
        <v>152</v>
      </c>
      <c r="E12" s="90"/>
      <c r="F12" s="90">
        <v>191</v>
      </c>
      <c r="G12" s="90">
        <v>83</v>
      </c>
      <c r="H12" s="90">
        <f t="shared" ref="H12:H36" si="3">+F12-G12</f>
        <v>108</v>
      </c>
      <c r="I12" s="90"/>
      <c r="J12" s="90">
        <v>55</v>
      </c>
      <c r="K12" s="90">
        <v>23</v>
      </c>
      <c r="L12" s="90">
        <f t="shared" ref="L12:L36" si="4">+J12-K12</f>
        <v>32</v>
      </c>
      <c r="M12" s="90"/>
      <c r="N12" s="90">
        <v>21</v>
      </c>
      <c r="O12" s="90">
        <v>9</v>
      </c>
      <c r="P12" s="90">
        <f t="shared" ref="P12:P36" si="5">+N12-O12</f>
        <v>12</v>
      </c>
    </row>
    <row r="13" spans="1:17" x14ac:dyDescent="0.2">
      <c r="A13" s="19" t="s">
        <v>19</v>
      </c>
      <c r="B13" s="89">
        <f t="shared" si="0"/>
        <v>177</v>
      </c>
      <c r="C13" s="89">
        <f t="shared" si="1"/>
        <v>57</v>
      </c>
      <c r="D13" s="89">
        <f t="shared" si="2"/>
        <v>120</v>
      </c>
      <c r="E13" s="90"/>
      <c r="F13" s="90">
        <v>147</v>
      </c>
      <c r="G13" s="90">
        <v>44</v>
      </c>
      <c r="H13" s="90">
        <f t="shared" si="3"/>
        <v>103</v>
      </c>
      <c r="I13" s="90"/>
      <c r="J13" s="90">
        <v>24</v>
      </c>
      <c r="K13" s="90">
        <v>11</v>
      </c>
      <c r="L13" s="90">
        <f t="shared" si="4"/>
        <v>13</v>
      </c>
      <c r="M13" s="90"/>
      <c r="N13" s="90">
        <v>6</v>
      </c>
      <c r="O13" s="90">
        <v>2</v>
      </c>
      <c r="P13" s="90">
        <f t="shared" si="5"/>
        <v>4</v>
      </c>
    </row>
    <row r="14" spans="1:17" x14ac:dyDescent="0.2">
      <c r="A14" s="19" t="s">
        <v>34</v>
      </c>
      <c r="B14" s="89">
        <f t="shared" si="0"/>
        <v>317</v>
      </c>
      <c r="C14" s="89">
        <f t="shared" si="1"/>
        <v>129</v>
      </c>
      <c r="D14" s="89">
        <f t="shared" si="2"/>
        <v>188</v>
      </c>
      <c r="E14" s="90"/>
      <c r="F14" s="90">
        <v>214</v>
      </c>
      <c r="G14" s="90">
        <v>88</v>
      </c>
      <c r="H14" s="90">
        <f t="shared" si="3"/>
        <v>126</v>
      </c>
      <c r="I14" s="90"/>
      <c r="J14" s="90">
        <v>71</v>
      </c>
      <c r="K14" s="90">
        <v>26</v>
      </c>
      <c r="L14" s="90">
        <f t="shared" si="4"/>
        <v>45</v>
      </c>
      <c r="M14" s="90"/>
      <c r="N14" s="90">
        <v>32</v>
      </c>
      <c r="O14" s="90">
        <v>15</v>
      </c>
      <c r="P14" s="90">
        <f t="shared" si="5"/>
        <v>17</v>
      </c>
    </row>
    <row r="15" spans="1:17" x14ac:dyDescent="0.2">
      <c r="A15" s="19" t="s">
        <v>35</v>
      </c>
      <c r="B15" s="89">
        <f t="shared" si="0"/>
        <v>106</v>
      </c>
      <c r="C15" s="89">
        <f t="shared" si="1"/>
        <v>54</v>
      </c>
      <c r="D15" s="89">
        <f t="shared" si="2"/>
        <v>52</v>
      </c>
      <c r="E15" s="91"/>
      <c r="F15" s="90">
        <v>59</v>
      </c>
      <c r="G15" s="90">
        <v>28</v>
      </c>
      <c r="H15" s="90">
        <f t="shared" si="3"/>
        <v>31</v>
      </c>
      <c r="I15" s="90"/>
      <c r="J15" s="90">
        <v>36</v>
      </c>
      <c r="K15" s="90">
        <v>21</v>
      </c>
      <c r="L15" s="90">
        <f t="shared" si="4"/>
        <v>15</v>
      </c>
      <c r="M15" s="90"/>
      <c r="N15" s="90">
        <v>11</v>
      </c>
      <c r="O15" s="90">
        <v>5</v>
      </c>
      <c r="P15" s="90">
        <f t="shared" si="5"/>
        <v>6</v>
      </c>
    </row>
    <row r="16" spans="1:17" x14ac:dyDescent="0.2">
      <c r="A16" s="19" t="s">
        <v>36</v>
      </c>
      <c r="B16" s="89">
        <f t="shared" si="0"/>
        <v>178</v>
      </c>
      <c r="C16" s="89">
        <f t="shared" si="1"/>
        <v>90</v>
      </c>
      <c r="D16" s="89">
        <f t="shared" si="2"/>
        <v>88</v>
      </c>
      <c r="E16" s="91"/>
      <c r="F16" s="91">
        <v>108</v>
      </c>
      <c r="G16" s="91">
        <v>52</v>
      </c>
      <c r="H16" s="90">
        <f t="shared" si="3"/>
        <v>56</v>
      </c>
      <c r="I16" s="91"/>
      <c r="J16" s="91">
        <v>43</v>
      </c>
      <c r="K16" s="91">
        <v>22</v>
      </c>
      <c r="L16" s="90">
        <f t="shared" si="4"/>
        <v>21</v>
      </c>
      <c r="M16" s="91"/>
      <c r="N16" s="91">
        <v>27</v>
      </c>
      <c r="O16" s="91">
        <v>16</v>
      </c>
      <c r="P16" s="90">
        <f t="shared" si="5"/>
        <v>11</v>
      </c>
    </row>
    <row r="17" spans="1:16" x14ac:dyDescent="0.2">
      <c r="A17" s="19" t="s">
        <v>53</v>
      </c>
      <c r="B17" s="89">
        <f t="shared" si="0"/>
        <v>78</v>
      </c>
      <c r="C17" s="89">
        <f t="shared" si="1"/>
        <v>42</v>
      </c>
      <c r="D17" s="89">
        <f t="shared" si="2"/>
        <v>36</v>
      </c>
      <c r="E17" s="91"/>
      <c r="F17" s="91">
        <v>57</v>
      </c>
      <c r="G17" s="91">
        <v>29</v>
      </c>
      <c r="H17" s="90">
        <f t="shared" si="3"/>
        <v>28</v>
      </c>
      <c r="I17" s="91"/>
      <c r="J17" s="91">
        <v>19</v>
      </c>
      <c r="K17" s="91">
        <v>13</v>
      </c>
      <c r="L17" s="90">
        <f t="shared" si="4"/>
        <v>6</v>
      </c>
      <c r="M17" s="91"/>
      <c r="N17" s="91">
        <v>2</v>
      </c>
      <c r="O17" s="91">
        <v>0</v>
      </c>
      <c r="P17" s="90">
        <f t="shared" si="5"/>
        <v>2</v>
      </c>
    </row>
    <row r="18" spans="1:16" x14ac:dyDescent="0.2">
      <c r="A18" s="19" t="s">
        <v>28</v>
      </c>
      <c r="B18" s="89">
        <f t="shared" si="0"/>
        <v>583</v>
      </c>
      <c r="C18" s="89">
        <f t="shared" si="1"/>
        <v>234</v>
      </c>
      <c r="D18" s="89">
        <f t="shared" si="2"/>
        <v>349</v>
      </c>
      <c r="E18" s="91"/>
      <c r="F18" s="91">
        <v>395</v>
      </c>
      <c r="G18" s="91">
        <v>145</v>
      </c>
      <c r="H18" s="90">
        <f t="shared" si="3"/>
        <v>250</v>
      </c>
      <c r="I18" s="91"/>
      <c r="J18" s="91">
        <v>146</v>
      </c>
      <c r="K18" s="91">
        <v>68</v>
      </c>
      <c r="L18" s="90">
        <f t="shared" si="4"/>
        <v>78</v>
      </c>
      <c r="M18" s="91"/>
      <c r="N18" s="91">
        <v>42</v>
      </c>
      <c r="O18" s="91">
        <v>21</v>
      </c>
      <c r="P18" s="90">
        <f t="shared" si="5"/>
        <v>21</v>
      </c>
    </row>
    <row r="19" spans="1:16" x14ac:dyDescent="0.2">
      <c r="A19" s="19" t="s">
        <v>37</v>
      </c>
      <c r="B19" s="89">
        <f t="shared" si="0"/>
        <v>149</v>
      </c>
      <c r="C19" s="89">
        <f t="shared" si="1"/>
        <v>76</v>
      </c>
      <c r="D19" s="89">
        <f t="shared" si="2"/>
        <v>73</v>
      </c>
      <c r="E19" s="90"/>
      <c r="F19" s="90">
        <v>117</v>
      </c>
      <c r="G19" s="90">
        <v>57</v>
      </c>
      <c r="H19" s="90">
        <f t="shared" si="3"/>
        <v>60</v>
      </c>
      <c r="I19" s="90"/>
      <c r="J19" s="90">
        <v>18</v>
      </c>
      <c r="K19" s="90">
        <v>10</v>
      </c>
      <c r="L19" s="90">
        <f t="shared" si="4"/>
        <v>8</v>
      </c>
      <c r="M19" s="90"/>
      <c r="N19" s="90">
        <v>14</v>
      </c>
      <c r="O19" s="90">
        <v>9</v>
      </c>
      <c r="P19" s="90">
        <f t="shared" si="5"/>
        <v>5</v>
      </c>
    </row>
    <row r="20" spans="1:16" x14ac:dyDescent="0.2">
      <c r="A20" s="19" t="s">
        <v>38</v>
      </c>
      <c r="B20" s="89">
        <f t="shared" si="0"/>
        <v>404</v>
      </c>
      <c r="C20" s="89">
        <f t="shared" si="1"/>
        <v>176</v>
      </c>
      <c r="D20" s="89">
        <f t="shared" si="2"/>
        <v>228</v>
      </c>
      <c r="E20" s="91"/>
      <c r="F20" s="91">
        <v>271</v>
      </c>
      <c r="G20" s="91">
        <v>133</v>
      </c>
      <c r="H20" s="90">
        <f t="shared" si="3"/>
        <v>138</v>
      </c>
      <c r="I20" s="91"/>
      <c r="J20" s="91">
        <v>101</v>
      </c>
      <c r="K20" s="91">
        <v>36</v>
      </c>
      <c r="L20" s="90">
        <f t="shared" si="4"/>
        <v>65</v>
      </c>
      <c r="M20" s="91"/>
      <c r="N20" s="91">
        <v>32</v>
      </c>
      <c r="O20" s="91">
        <v>7</v>
      </c>
      <c r="P20" s="90">
        <f t="shared" si="5"/>
        <v>25</v>
      </c>
    </row>
    <row r="21" spans="1:16" x14ac:dyDescent="0.2">
      <c r="A21" s="19" t="s">
        <v>39</v>
      </c>
      <c r="B21" s="89">
        <f t="shared" si="0"/>
        <v>95</v>
      </c>
      <c r="C21" s="89">
        <f t="shared" si="1"/>
        <v>35</v>
      </c>
      <c r="D21" s="89">
        <f t="shared" si="2"/>
        <v>60</v>
      </c>
      <c r="E21" s="91"/>
      <c r="F21" s="91">
        <v>60</v>
      </c>
      <c r="G21" s="91">
        <v>20</v>
      </c>
      <c r="H21" s="90">
        <f t="shared" si="3"/>
        <v>40</v>
      </c>
      <c r="I21" s="91"/>
      <c r="J21" s="91">
        <v>24</v>
      </c>
      <c r="K21" s="91">
        <v>9</v>
      </c>
      <c r="L21" s="90">
        <f t="shared" si="4"/>
        <v>15</v>
      </c>
      <c r="M21" s="91"/>
      <c r="N21" s="91">
        <v>11</v>
      </c>
      <c r="O21" s="91">
        <v>6</v>
      </c>
      <c r="P21" s="90">
        <f t="shared" si="5"/>
        <v>5</v>
      </c>
    </row>
    <row r="22" spans="1:16" x14ac:dyDescent="0.2">
      <c r="A22" s="18" t="s">
        <v>20</v>
      </c>
      <c r="B22" s="89">
        <f t="shared" si="0"/>
        <v>241</v>
      </c>
      <c r="C22" s="89">
        <f t="shared" si="1"/>
        <v>94</v>
      </c>
      <c r="D22" s="89">
        <f t="shared" si="2"/>
        <v>147</v>
      </c>
      <c r="F22" s="90">
        <v>153</v>
      </c>
      <c r="G22" s="90">
        <v>61</v>
      </c>
      <c r="H22" s="90">
        <f t="shared" si="3"/>
        <v>92</v>
      </c>
      <c r="J22" s="90">
        <v>57</v>
      </c>
      <c r="K22" s="90">
        <v>20</v>
      </c>
      <c r="L22" s="90">
        <f t="shared" si="4"/>
        <v>37</v>
      </c>
      <c r="N22" s="90">
        <v>31</v>
      </c>
      <c r="O22" s="90">
        <v>13</v>
      </c>
      <c r="P22" s="90">
        <f t="shared" si="5"/>
        <v>18</v>
      </c>
    </row>
    <row r="23" spans="1:16" x14ac:dyDescent="0.2">
      <c r="A23" s="19" t="s">
        <v>40</v>
      </c>
      <c r="B23" s="89">
        <f t="shared" si="0"/>
        <v>45</v>
      </c>
      <c r="C23" s="89">
        <f t="shared" si="1"/>
        <v>14</v>
      </c>
      <c r="D23" s="89">
        <f t="shared" si="2"/>
        <v>31</v>
      </c>
      <c r="F23" s="89">
        <v>40</v>
      </c>
      <c r="G23" s="89">
        <v>11</v>
      </c>
      <c r="H23" s="90">
        <f t="shared" si="3"/>
        <v>29</v>
      </c>
      <c r="J23" s="89">
        <v>4</v>
      </c>
      <c r="K23" s="89">
        <v>3</v>
      </c>
      <c r="L23" s="90">
        <f t="shared" si="4"/>
        <v>1</v>
      </c>
      <c r="N23" s="89">
        <v>1</v>
      </c>
      <c r="O23" s="89">
        <v>0</v>
      </c>
      <c r="P23" s="90">
        <f t="shared" si="5"/>
        <v>1</v>
      </c>
    </row>
    <row r="24" spans="1:16" x14ac:dyDescent="0.2">
      <c r="A24" s="19" t="s">
        <v>21</v>
      </c>
      <c r="B24" s="89">
        <f t="shared" si="0"/>
        <v>192</v>
      </c>
      <c r="C24" s="89">
        <f t="shared" si="1"/>
        <v>75</v>
      </c>
      <c r="D24" s="89">
        <f t="shared" si="2"/>
        <v>117</v>
      </c>
      <c r="F24" s="89">
        <v>148</v>
      </c>
      <c r="G24" s="89">
        <v>54</v>
      </c>
      <c r="H24" s="90">
        <f t="shared" si="3"/>
        <v>94</v>
      </c>
      <c r="J24" s="89">
        <v>26</v>
      </c>
      <c r="K24" s="89">
        <v>12</v>
      </c>
      <c r="L24" s="90">
        <f t="shared" si="4"/>
        <v>14</v>
      </c>
      <c r="N24" s="89">
        <v>18</v>
      </c>
      <c r="O24" s="89">
        <v>9</v>
      </c>
      <c r="P24" s="90">
        <f t="shared" si="5"/>
        <v>9</v>
      </c>
    </row>
    <row r="25" spans="1:16" x14ac:dyDescent="0.2">
      <c r="A25" s="19" t="s">
        <v>87</v>
      </c>
      <c r="B25" s="89">
        <f t="shared" si="0"/>
        <v>51</v>
      </c>
      <c r="C25" s="89">
        <f t="shared" si="1"/>
        <v>17</v>
      </c>
      <c r="D25" s="89">
        <f t="shared" si="2"/>
        <v>34</v>
      </c>
      <c r="F25" s="89">
        <v>34</v>
      </c>
      <c r="G25" s="89">
        <v>8</v>
      </c>
      <c r="H25" s="90">
        <f t="shared" si="3"/>
        <v>26</v>
      </c>
      <c r="J25" s="89">
        <v>17</v>
      </c>
      <c r="K25" s="89">
        <v>9</v>
      </c>
      <c r="L25" s="90">
        <f t="shared" si="4"/>
        <v>8</v>
      </c>
      <c r="N25" s="89">
        <v>0</v>
      </c>
      <c r="O25" s="89">
        <v>0</v>
      </c>
      <c r="P25" s="90">
        <f t="shared" si="5"/>
        <v>0</v>
      </c>
    </row>
    <row r="26" spans="1:16" x14ac:dyDescent="0.2">
      <c r="A26" s="19" t="s">
        <v>29</v>
      </c>
      <c r="B26" s="89">
        <f t="shared" si="0"/>
        <v>147</v>
      </c>
      <c r="C26" s="89">
        <f t="shared" si="1"/>
        <v>70</v>
      </c>
      <c r="D26" s="89">
        <f t="shared" si="2"/>
        <v>77</v>
      </c>
      <c r="F26" s="89">
        <v>104</v>
      </c>
      <c r="G26" s="89">
        <v>50</v>
      </c>
      <c r="H26" s="90">
        <f t="shared" si="3"/>
        <v>54</v>
      </c>
      <c r="J26" s="89">
        <v>32</v>
      </c>
      <c r="K26" s="89">
        <v>17</v>
      </c>
      <c r="L26" s="90">
        <f t="shared" si="4"/>
        <v>15</v>
      </c>
      <c r="N26" s="89">
        <v>11</v>
      </c>
      <c r="O26" s="89">
        <v>3</v>
      </c>
      <c r="P26" s="90">
        <f t="shared" si="5"/>
        <v>8</v>
      </c>
    </row>
    <row r="27" spans="1:16" x14ac:dyDescent="0.2">
      <c r="A27" s="19" t="s">
        <v>41</v>
      </c>
      <c r="B27" s="89">
        <f t="shared" si="0"/>
        <v>266</v>
      </c>
      <c r="C27" s="89">
        <f t="shared" si="1"/>
        <v>107</v>
      </c>
      <c r="D27" s="89">
        <f t="shared" si="2"/>
        <v>159</v>
      </c>
      <c r="F27" s="89">
        <v>186</v>
      </c>
      <c r="G27" s="89">
        <v>73</v>
      </c>
      <c r="H27" s="90">
        <f t="shared" si="3"/>
        <v>113</v>
      </c>
      <c r="J27" s="89">
        <v>52</v>
      </c>
      <c r="K27" s="89">
        <v>20</v>
      </c>
      <c r="L27" s="90">
        <f t="shared" si="4"/>
        <v>32</v>
      </c>
      <c r="N27" s="89">
        <v>28</v>
      </c>
      <c r="O27" s="89">
        <v>14</v>
      </c>
      <c r="P27" s="90">
        <f t="shared" si="5"/>
        <v>14</v>
      </c>
    </row>
    <row r="28" spans="1:16" x14ac:dyDescent="0.2">
      <c r="A28" s="19" t="s">
        <v>42</v>
      </c>
      <c r="B28" s="89">
        <f t="shared" si="0"/>
        <v>234</v>
      </c>
      <c r="C28" s="89">
        <f t="shared" si="1"/>
        <v>95</v>
      </c>
      <c r="D28" s="89">
        <f t="shared" si="2"/>
        <v>139</v>
      </c>
      <c r="F28" s="89">
        <v>152</v>
      </c>
      <c r="G28" s="89">
        <v>57</v>
      </c>
      <c r="H28" s="90">
        <f t="shared" si="3"/>
        <v>95</v>
      </c>
      <c r="J28" s="89">
        <v>58</v>
      </c>
      <c r="K28" s="89">
        <v>23</v>
      </c>
      <c r="L28" s="90">
        <f t="shared" si="4"/>
        <v>35</v>
      </c>
      <c r="N28" s="89">
        <v>24</v>
      </c>
      <c r="O28" s="89">
        <v>15</v>
      </c>
      <c r="P28" s="90">
        <f t="shared" si="5"/>
        <v>9</v>
      </c>
    </row>
    <row r="29" spans="1:16" x14ac:dyDescent="0.2">
      <c r="A29" s="19" t="s">
        <v>30</v>
      </c>
      <c r="B29" s="89">
        <f t="shared" si="0"/>
        <v>125</v>
      </c>
      <c r="C29" s="89">
        <f t="shared" si="1"/>
        <v>74</v>
      </c>
      <c r="D29" s="89">
        <f t="shared" si="2"/>
        <v>51</v>
      </c>
      <c r="F29" s="89">
        <v>75</v>
      </c>
      <c r="G29" s="89">
        <v>47</v>
      </c>
      <c r="H29" s="90">
        <f t="shared" si="3"/>
        <v>28</v>
      </c>
      <c r="J29" s="89">
        <v>34</v>
      </c>
      <c r="K29" s="89">
        <v>19</v>
      </c>
      <c r="L29" s="90">
        <f t="shared" si="4"/>
        <v>15</v>
      </c>
      <c r="N29" s="89">
        <v>16</v>
      </c>
      <c r="O29" s="89">
        <v>8</v>
      </c>
      <c r="P29" s="90">
        <f t="shared" si="5"/>
        <v>8</v>
      </c>
    </row>
    <row r="30" spans="1:16" x14ac:dyDescent="0.2">
      <c r="A30" s="19" t="s">
        <v>31</v>
      </c>
      <c r="B30" s="89">
        <f t="shared" si="0"/>
        <v>0</v>
      </c>
      <c r="C30" s="89">
        <f t="shared" si="1"/>
        <v>-1</v>
      </c>
      <c r="D30" s="89">
        <f t="shared" si="2"/>
        <v>1</v>
      </c>
      <c r="F30" s="89">
        <v>-1</v>
      </c>
      <c r="G30" s="89">
        <v>0</v>
      </c>
      <c r="H30" s="90">
        <f t="shared" si="3"/>
        <v>-1</v>
      </c>
      <c r="J30" s="89">
        <v>1</v>
      </c>
      <c r="K30" s="89">
        <v>-1</v>
      </c>
      <c r="L30" s="90">
        <f t="shared" si="4"/>
        <v>2</v>
      </c>
      <c r="N30" s="89">
        <v>0</v>
      </c>
      <c r="O30" s="89">
        <v>0</v>
      </c>
      <c r="P30" s="90">
        <f t="shared" si="5"/>
        <v>0</v>
      </c>
    </row>
    <row r="31" spans="1:16" x14ac:dyDescent="0.2">
      <c r="A31" s="19" t="s">
        <v>32</v>
      </c>
      <c r="B31" s="89">
        <f t="shared" si="0"/>
        <v>353</v>
      </c>
      <c r="C31" s="89">
        <f t="shared" si="1"/>
        <v>118</v>
      </c>
      <c r="D31" s="89">
        <f t="shared" si="2"/>
        <v>235</v>
      </c>
      <c r="F31" s="89">
        <v>254</v>
      </c>
      <c r="G31" s="89">
        <v>89</v>
      </c>
      <c r="H31" s="90">
        <f t="shared" si="3"/>
        <v>165</v>
      </c>
      <c r="J31" s="89">
        <v>75</v>
      </c>
      <c r="K31" s="89">
        <v>22</v>
      </c>
      <c r="L31" s="90">
        <f t="shared" si="4"/>
        <v>53</v>
      </c>
      <c r="N31" s="89">
        <v>24</v>
      </c>
      <c r="O31" s="89">
        <v>7</v>
      </c>
      <c r="P31" s="90">
        <f t="shared" si="5"/>
        <v>17</v>
      </c>
    </row>
    <row r="32" spans="1:16" x14ac:dyDescent="0.2">
      <c r="A32" s="19" t="s">
        <v>54</v>
      </c>
      <c r="B32" s="89">
        <f t="shared" si="0"/>
        <v>107</v>
      </c>
      <c r="C32" s="89">
        <f t="shared" si="1"/>
        <v>50</v>
      </c>
      <c r="D32" s="89">
        <f t="shared" si="2"/>
        <v>57</v>
      </c>
      <c r="F32" s="89">
        <v>77</v>
      </c>
      <c r="G32" s="89">
        <v>28</v>
      </c>
      <c r="H32" s="90">
        <f t="shared" si="3"/>
        <v>49</v>
      </c>
      <c r="J32" s="89">
        <v>23</v>
      </c>
      <c r="K32" s="89">
        <v>18</v>
      </c>
      <c r="L32" s="90">
        <f t="shared" si="4"/>
        <v>5</v>
      </c>
      <c r="N32" s="89">
        <v>7</v>
      </c>
      <c r="O32" s="89">
        <v>4</v>
      </c>
      <c r="P32" s="90">
        <f t="shared" si="5"/>
        <v>3</v>
      </c>
    </row>
    <row r="33" spans="1:16" x14ac:dyDescent="0.2">
      <c r="A33" s="19" t="s">
        <v>43</v>
      </c>
      <c r="B33" s="89">
        <f t="shared" si="0"/>
        <v>189</v>
      </c>
      <c r="C33" s="89">
        <f t="shared" si="1"/>
        <v>70</v>
      </c>
      <c r="D33" s="89">
        <f t="shared" si="2"/>
        <v>119</v>
      </c>
      <c r="F33" s="89">
        <v>109</v>
      </c>
      <c r="G33" s="89">
        <v>37</v>
      </c>
      <c r="H33" s="90">
        <f t="shared" si="3"/>
        <v>72</v>
      </c>
      <c r="J33" s="89">
        <v>52</v>
      </c>
      <c r="K33" s="89">
        <v>18</v>
      </c>
      <c r="L33" s="90">
        <f t="shared" si="4"/>
        <v>34</v>
      </c>
      <c r="N33" s="89">
        <v>28</v>
      </c>
      <c r="O33" s="89">
        <v>15</v>
      </c>
      <c r="P33" s="90">
        <f t="shared" si="5"/>
        <v>13</v>
      </c>
    </row>
    <row r="34" spans="1:16" x14ac:dyDescent="0.2">
      <c r="A34" s="19" t="s">
        <v>44</v>
      </c>
      <c r="B34" s="89">
        <f t="shared" si="0"/>
        <v>136</v>
      </c>
      <c r="C34" s="89">
        <f t="shared" si="1"/>
        <v>39</v>
      </c>
      <c r="D34" s="89">
        <f t="shared" si="2"/>
        <v>97</v>
      </c>
      <c r="F34" s="89">
        <v>99</v>
      </c>
      <c r="G34" s="89">
        <v>29</v>
      </c>
      <c r="H34" s="90">
        <f t="shared" si="3"/>
        <v>70</v>
      </c>
      <c r="J34" s="89">
        <v>27</v>
      </c>
      <c r="K34" s="89">
        <v>8</v>
      </c>
      <c r="L34" s="90">
        <f t="shared" si="4"/>
        <v>19</v>
      </c>
      <c r="N34" s="89">
        <v>10</v>
      </c>
      <c r="O34" s="89">
        <v>2</v>
      </c>
      <c r="P34" s="90">
        <f t="shared" si="5"/>
        <v>8</v>
      </c>
    </row>
    <row r="35" spans="1:16" x14ac:dyDescent="0.2">
      <c r="A35" s="19" t="s">
        <v>45</v>
      </c>
      <c r="B35" s="89">
        <f t="shared" si="0"/>
        <v>238</v>
      </c>
      <c r="C35" s="89">
        <f t="shared" si="1"/>
        <v>93</v>
      </c>
      <c r="D35" s="89">
        <f t="shared" si="2"/>
        <v>145</v>
      </c>
      <c r="F35" s="89">
        <v>144</v>
      </c>
      <c r="G35" s="89">
        <v>58</v>
      </c>
      <c r="H35" s="90">
        <f t="shared" si="3"/>
        <v>86</v>
      </c>
      <c r="J35" s="89">
        <v>63</v>
      </c>
      <c r="K35" s="89">
        <v>24</v>
      </c>
      <c r="L35" s="90">
        <f t="shared" si="4"/>
        <v>39</v>
      </c>
      <c r="N35" s="89">
        <v>31</v>
      </c>
      <c r="O35" s="89">
        <v>11</v>
      </c>
      <c r="P35" s="90">
        <f t="shared" si="5"/>
        <v>20</v>
      </c>
    </row>
    <row r="36" spans="1:16" ht="13.5" thickBot="1" x14ac:dyDescent="0.25">
      <c r="A36" s="19" t="s">
        <v>46</v>
      </c>
      <c r="B36" s="89">
        <f t="shared" si="0"/>
        <v>69</v>
      </c>
      <c r="C36" s="89">
        <f t="shared" si="1"/>
        <v>16</v>
      </c>
      <c r="D36" s="89">
        <f t="shared" si="2"/>
        <v>53</v>
      </c>
      <c r="F36" s="89">
        <v>30</v>
      </c>
      <c r="G36" s="89">
        <v>5</v>
      </c>
      <c r="H36" s="90">
        <f t="shared" si="3"/>
        <v>25</v>
      </c>
      <c r="J36" s="89">
        <v>35</v>
      </c>
      <c r="K36" s="89">
        <v>9</v>
      </c>
      <c r="L36" s="90">
        <f t="shared" si="4"/>
        <v>26</v>
      </c>
      <c r="N36" s="89">
        <v>4</v>
      </c>
      <c r="O36" s="89">
        <v>2</v>
      </c>
      <c r="P36" s="90">
        <f t="shared" si="5"/>
        <v>2</v>
      </c>
    </row>
    <row r="37" spans="1:16" s="1" customFormat="1" ht="15" customHeight="1" x14ac:dyDescent="0.2">
      <c r="A37" s="132" t="s">
        <v>242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</row>
    <row r="38" spans="1:16" s="1" customFormat="1" x14ac:dyDescent="0.2">
      <c r="A38" s="51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</row>
    <row r="39" spans="1:16" s="1" customFormat="1" x14ac:dyDescent="0.2">
      <c r="A39" s="51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</row>
  </sheetData>
  <mergeCells count="10">
    <mergeCell ref="F6:H6"/>
    <mergeCell ref="J6:L6"/>
    <mergeCell ref="N6:P6"/>
    <mergeCell ref="A1:P1"/>
    <mergeCell ref="A2:P2"/>
    <mergeCell ref="A3:P3"/>
    <mergeCell ref="A4:P4"/>
    <mergeCell ref="A5:P5"/>
    <mergeCell ref="A6:A7"/>
    <mergeCell ref="B6:D6"/>
  </mergeCells>
  <conditionalFormatting sqref="B9:P36">
    <cfRule type="cellIs" dxfId="10" priority="1" operator="equal">
      <formula>0</formula>
    </cfRule>
  </conditionalFormatting>
  <hyperlinks>
    <hyperlink ref="Q2" location="Contenido!A1" display="Contenido" xr:uid="{00000000-0004-0000-34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4" tint="0.59999389629810485"/>
    <pageSetUpPr fitToPage="1"/>
  </sheetPr>
  <dimension ref="A1:Q72"/>
  <sheetViews>
    <sheetView showGridLines="0" zoomScaleNormal="100" zoomScaleSheetLayoutView="100" workbookViewId="0">
      <selection activeCell="Q2" sqref="Q2"/>
    </sheetView>
  </sheetViews>
  <sheetFormatPr baseColWidth="10" defaultColWidth="11" defaultRowHeight="12.75" x14ac:dyDescent="0.2"/>
  <cols>
    <col min="1" max="1" width="16.25" style="51" customWidth="1"/>
    <col min="2" max="4" width="6.25" style="89" customWidth="1"/>
    <col min="5" max="5" width="1.125" style="89" customWidth="1"/>
    <col min="6" max="8" width="5.625" style="89" customWidth="1"/>
    <col min="9" max="9" width="1.125" style="89" customWidth="1"/>
    <col min="10" max="12" width="5.625" style="89" customWidth="1"/>
    <col min="13" max="13" width="1.125" style="89" customWidth="1"/>
    <col min="14" max="16" width="5.625" style="89" customWidth="1"/>
    <col min="17" max="17" width="9.5" style="1" customWidth="1"/>
    <col min="18" max="16384" width="11" style="43"/>
  </cols>
  <sheetData>
    <row r="1" spans="1:17" ht="15" customHeight="1" x14ac:dyDescent="0.25">
      <c r="A1" s="180" t="s">
        <v>241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7" ht="15" customHeight="1" x14ac:dyDescent="0.25">
      <c r="A2" s="181" t="s">
        <v>244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02" t="s">
        <v>124</v>
      </c>
    </row>
    <row r="3" spans="1:17" ht="15" x14ac:dyDescent="0.25">
      <c r="A3" s="181" t="s">
        <v>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17" ht="15" x14ac:dyDescent="0.25">
      <c r="A4" s="181" t="s">
        <v>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1:17" ht="15" x14ac:dyDescent="0.25">
      <c r="A5" s="180" t="s">
        <v>80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35"/>
    </row>
    <row r="6" spans="1:17" s="75" customFormat="1" ht="17.25" customHeight="1" x14ac:dyDescent="0.15">
      <c r="A6" s="176" t="s">
        <v>24</v>
      </c>
      <c r="B6" s="173" t="s">
        <v>0</v>
      </c>
      <c r="C6" s="173"/>
      <c r="D6" s="173"/>
      <c r="E6" s="124"/>
      <c r="F6" s="173" t="s">
        <v>121</v>
      </c>
      <c r="G6" s="173"/>
      <c r="H6" s="173"/>
      <c r="I6" s="124"/>
      <c r="J6" s="173" t="s">
        <v>122</v>
      </c>
      <c r="K6" s="173"/>
      <c r="L6" s="173"/>
      <c r="M6" s="124"/>
      <c r="N6" s="173" t="s">
        <v>123</v>
      </c>
      <c r="O6" s="173"/>
      <c r="P6" s="173"/>
      <c r="Q6" s="35"/>
    </row>
    <row r="7" spans="1:17" s="75" customFormat="1" ht="27.75" customHeight="1" x14ac:dyDescent="0.15">
      <c r="A7" s="176"/>
      <c r="B7" s="125" t="s">
        <v>0</v>
      </c>
      <c r="C7" s="125" t="s">
        <v>9</v>
      </c>
      <c r="D7" s="125" t="s">
        <v>10</v>
      </c>
      <c r="E7" s="126"/>
      <c r="F7" s="125" t="s">
        <v>0</v>
      </c>
      <c r="G7" s="125" t="s">
        <v>9</v>
      </c>
      <c r="H7" s="125" t="s">
        <v>10</v>
      </c>
      <c r="I7" s="126"/>
      <c r="J7" s="125" t="s">
        <v>0</v>
      </c>
      <c r="K7" s="125" t="s">
        <v>9</v>
      </c>
      <c r="L7" s="125" t="s">
        <v>10</v>
      </c>
      <c r="M7" s="126"/>
      <c r="N7" s="125" t="s">
        <v>0</v>
      </c>
      <c r="O7" s="125" t="s">
        <v>9</v>
      </c>
      <c r="P7" s="125" t="s">
        <v>10</v>
      </c>
      <c r="Q7" s="76"/>
    </row>
    <row r="8" spans="1:17" s="46" customFormat="1" x14ac:dyDescent="0.2">
      <c r="A8" s="5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1"/>
    </row>
    <row r="9" spans="1:17" s="94" customFormat="1" x14ac:dyDescent="0.2">
      <c r="A9" s="20" t="s">
        <v>0</v>
      </c>
      <c r="B9" s="116">
        <f>IFERROR('41'!B9/'42'!B44*100,"")</f>
        <v>25.03046922608166</v>
      </c>
      <c r="C9" s="116">
        <f>IFERROR('41'!C9/'42'!C44*100,"")</f>
        <v>30.005986231667165</v>
      </c>
      <c r="D9" s="116">
        <f>IFERROR('41'!D9/'42'!D44*100,"")</f>
        <v>22.4750192159877</v>
      </c>
      <c r="E9" s="96"/>
      <c r="F9" s="116">
        <f>IFERROR('41'!F9/'42'!F44*100,"")</f>
        <v>33.970124987298043</v>
      </c>
      <c r="G9" s="116">
        <f>IFERROR('41'!G9/'42'!G44*100,"")</f>
        <v>39.022954679223069</v>
      </c>
      <c r="H9" s="116">
        <f>IFERROR('41'!H9/'42'!H44*100,"")</f>
        <v>31.305292565575044</v>
      </c>
      <c r="I9" s="96"/>
      <c r="J9" s="116">
        <f>IFERROR('41'!J9/'42'!J44*100,"")</f>
        <v>20.30692362598144</v>
      </c>
      <c r="K9" s="116">
        <f>IFERROR('41'!K9/'42'!K44*100,"")</f>
        <v>25.423728813559322</v>
      </c>
      <c r="L9" s="116">
        <f>IFERROR('41'!L9/'42'!L44*100,"")</f>
        <v>17.707212055974168</v>
      </c>
      <c r="M9" s="96"/>
      <c r="N9" s="116">
        <f>IFERROR('41'!N9/'42'!N44*100,"")</f>
        <v>10.548622557099128</v>
      </c>
      <c r="O9" s="116">
        <f>IFERROR('41'!O9/'42'!O44*100,"")</f>
        <v>14.255014326647563</v>
      </c>
      <c r="P9" s="116">
        <f>IFERROR('41'!P9/'42'!P44*100,"")</f>
        <v>8.7337776218870573</v>
      </c>
      <c r="Q9" s="44"/>
    </row>
    <row r="10" spans="1:17" x14ac:dyDescent="0.2">
      <c r="A10" s="21"/>
      <c r="E10" s="90"/>
      <c r="I10" s="90"/>
      <c r="M10" s="90"/>
    </row>
    <row r="11" spans="1:17" x14ac:dyDescent="0.2">
      <c r="A11" s="19" t="s">
        <v>27</v>
      </c>
      <c r="B11" s="117">
        <f>IFERROR('41'!B11/'42'!B46*100,"")</f>
        <v>32.326820603907635</v>
      </c>
      <c r="C11" s="117">
        <f>IFERROR('41'!C11/'42'!C46*100,"")</f>
        <v>32.038834951456316</v>
      </c>
      <c r="D11" s="117">
        <f>IFERROR('41'!D11/'42'!D46*100,"")</f>
        <v>32.49299719887955</v>
      </c>
      <c r="E11" s="90"/>
      <c r="F11" s="117">
        <f>IFERROR('41'!F11/'42'!F46*100,"")</f>
        <v>40.54054054054054</v>
      </c>
      <c r="G11" s="117">
        <f>IFERROR('41'!G11/'42'!G46*100,"")</f>
        <v>37.037037037037038</v>
      </c>
      <c r="H11" s="117">
        <f>IFERROR('41'!H11/'42'!H46*100,"")</f>
        <v>42.553191489361701</v>
      </c>
      <c r="I11" s="90"/>
      <c r="J11" s="117">
        <f>IFERROR('41'!J11/'42'!J46*100,"")</f>
        <v>29.032258064516132</v>
      </c>
      <c r="K11" s="117">
        <f>IFERROR('41'!K11/'42'!K46*100,"")</f>
        <v>37.735849056603776</v>
      </c>
      <c r="L11" s="117">
        <f>IFERROR('41'!L11/'42'!L46*100,"")</f>
        <v>24.509803921568626</v>
      </c>
      <c r="M11" s="90"/>
      <c r="N11" s="117">
        <f>IFERROR('41'!N11/'42'!N46*100,"")</f>
        <v>15.178571428571427</v>
      </c>
      <c r="O11" s="117">
        <f>IFERROR('41'!O11/'42'!O46*100,"")</f>
        <v>13.333333333333334</v>
      </c>
      <c r="P11" s="117">
        <f>IFERROR('41'!P11/'42'!P46*100,"")</f>
        <v>16.417910447761194</v>
      </c>
    </row>
    <row r="12" spans="1:17" x14ac:dyDescent="0.2">
      <c r="A12" s="19" t="s">
        <v>33</v>
      </c>
      <c r="B12" s="117">
        <f>IFERROR('41'!B12/'42'!B47*100,"")</f>
        <v>31.560283687943265</v>
      </c>
      <c r="C12" s="117">
        <f>IFERROR('41'!C12/'42'!C47*100,"")</f>
        <v>43.560606060606062</v>
      </c>
      <c r="D12" s="117">
        <f>IFERROR('41'!D12/'42'!D47*100,"")</f>
        <v>26.116838487972512</v>
      </c>
      <c r="E12" s="90"/>
      <c r="F12" s="117">
        <f>IFERROR('41'!F12/'42'!F47*100,"")</f>
        <v>41.612200435729847</v>
      </c>
      <c r="G12" s="117">
        <f>IFERROR('41'!G12/'42'!G47*100,"")</f>
        <v>56.849315068493155</v>
      </c>
      <c r="H12" s="117">
        <f>IFERROR('41'!H12/'42'!H47*100,"")</f>
        <v>34.504792332268366</v>
      </c>
      <c r="I12" s="90"/>
      <c r="J12" s="117">
        <f>IFERROR('41'!J12/'42'!J47*100,"")</f>
        <v>23.809523809523807</v>
      </c>
      <c r="K12" s="117">
        <f>IFERROR('41'!K12/'42'!K47*100,"")</f>
        <v>31.506849315068493</v>
      </c>
      <c r="L12" s="117">
        <f>IFERROR('41'!L12/'42'!L47*100,"")</f>
        <v>20.253164556962027</v>
      </c>
      <c r="M12" s="90"/>
      <c r="N12" s="117">
        <f>IFERROR('41'!N12/'42'!N47*100,"")</f>
        <v>13.461538461538462</v>
      </c>
      <c r="O12" s="117">
        <f>IFERROR('41'!O12/'42'!O47*100,"")</f>
        <v>20</v>
      </c>
      <c r="P12" s="117">
        <f>IFERROR('41'!P12/'42'!P47*100,"")</f>
        <v>10.810810810810811</v>
      </c>
    </row>
    <row r="13" spans="1:17" x14ac:dyDescent="0.2">
      <c r="A13" s="19" t="s">
        <v>19</v>
      </c>
      <c r="B13" s="117">
        <f>IFERROR('41'!B13/'42'!B48*100,"")</f>
        <v>35.188866799204774</v>
      </c>
      <c r="C13" s="117">
        <f>IFERROR('41'!C13/'42'!C48*100,"")</f>
        <v>34.969325153374228</v>
      </c>
      <c r="D13" s="117">
        <f>IFERROR('41'!D13/'42'!D48*100,"")</f>
        <v>35.294117647058826</v>
      </c>
      <c r="E13" s="90"/>
      <c r="F13" s="117">
        <f>IFERROR('41'!F13/'42'!F48*100,"")</f>
        <v>50.865051903114193</v>
      </c>
      <c r="G13" s="117">
        <f>IFERROR('41'!G13/'42'!G48*100,"")</f>
        <v>53.658536585365859</v>
      </c>
      <c r="H13" s="117">
        <f>IFERROR('41'!H13/'42'!H48*100,"")</f>
        <v>49.75845410628019</v>
      </c>
      <c r="I13" s="90"/>
      <c r="J13" s="117">
        <f>IFERROR('41'!J13/'42'!J48*100,"")</f>
        <v>18.320610687022899</v>
      </c>
      <c r="K13" s="117">
        <f>IFERROR('41'!K13/'42'!K48*100,"")</f>
        <v>20</v>
      </c>
      <c r="L13" s="117">
        <f>IFERROR('41'!L13/'42'!L48*100,"")</f>
        <v>17.105263157894736</v>
      </c>
      <c r="M13" s="90"/>
      <c r="N13" s="117">
        <f>IFERROR('41'!N13/'42'!N48*100,"")</f>
        <v>7.2289156626506017</v>
      </c>
      <c r="O13" s="117">
        <f>IFERROR('41'!O13/'42'!O48*100,"")</f>
        <v>7.6923076923076925</v>
      </c>
      <c r="P13" s="117">
        <f>IFERROR('41'!P13/'42'!P48*100,"")</f>
        <v>7.0175438596491224</v>
      </c>
    </row>
    <row r="14" spans="1:17" x14ac:dyDescent="0.2">
      <c r="A14" s="19" t="s">
        <v>34</v>
      </c>
      <c r="B14" s="117">
        <f>IFERROR('41'!B14/'42'!B49*100,"")</f>
        <v>21.623465211459756</v>
      </c>
      <c r="C14" s="117">
        <f>IFERROR('41'!C14/'42'!C49*100,"")</f>
        <v>23.669724770642205</v>
      </c>
      <c r="D14" s="117">
        <f>IFERROR('41'!D14/'42'!D49*100,"")</f>
        <v>20.412595005428884</v>
      </c>
      <c r="E14" s="90"/>
      <c r="F14" s="117">
        <f>IFERROR('41'!F14/'42'!F49*100,"")</f>
        <v>31.892697466467958</v>
      </c>
      <c r="G14" s="117">
        <f>IFERROR('41'!G14/'42'!G49*100,"")</f>
        <v>34.645669291338585</v>
      </c>
      <c r="H14" s="117">
        <f>IFERROR('41'!H14/'42'!H49*100,"")</f>
        <v>30.215827338129497</v>
      </c>
      <c r="I14" s="90"/>
      <c r="J14" s="117">
        <f>IFERROR('41'!J14/'42'!J49*100,"")</f>
        <v>16.321839080459771</v>
      </c>
      <c r="K14" s="117">
        <f>IFERROR('41'!K14/'42'!K49*100,"")</f>
        <v>16.560509554140125</v>
      </c>
      <c r="L14" s="117">
        <f>IFERROR('41'!L14/'42'!L49*100,"")</f>
        <v>16.187050359712231</v>
      </c>
      <c r="M14" s="90"/>
      <c r="N14" s="117">
        <f>IFERROR('41'!N14/'42'!N49*100,"")</f>
        <v>8.8888888888888893</v>
      </c>
      <c r="O14" s="117">
        <f>IFERROR('41'!O14/'42'!O49*100,"")</f>
        <v>11.194029850746269</v>
      </c>
      <c r="P14" s="117">
        <f>IFERROR('41'!P14/'42'!P49*100,"")</f>
        <v>7.5221238938053103</v>
      </c>
    </row>
    <row r="15" spans="1:17" x14ac:dyDescent="0.2">
      <c r="A15" s="19" t="s">
        <v>35</v>
      </c>
      <c r="B15" s="117">
        <f>IFERROR('41'!B15/'42'!B50*100,"")</f>
        <v>31.268436578171094</v>
      </c>
      <c r="C15" s="117">
        <f>IFERROR('41'!C15/'42'!C50*100,"")</f>
        <v>43.548387096774192</v>
      </c>
      <c r="D15" s="117">
        <f>IFERROR('41'!D15/'42'!D50*100,"")</f>
        <v>24.186046511627907</v>
      </c>
      <c r="E15" s="90"/>
      <c r="F15" s="117">
        <f>IFERROR('41'!F15/'42'!F50*100,"")</f>
        <v>40.972222222222221</v>
      </c>
      <c r="G15" s="117">
        <f>IFERROR('41'!G15/'42'!G50*100,"")</f>
        <v>49.122807017543856</v>
      </c>
      <c r="H15" s="117">
        <f>IFERROR('41'!H15/'42'!H50*100,"")</f>
        <v>35.632183908045981</v>
      </c>
      <c r="I15" s="90"/>
      <c r="J15" s="117">
        <f>IFERROR('41'!J15/'42'!J50*100,"")</f>
        <v>31.304347826086961</v>
      </c>
      <c r="K15" s="117">
        <f>IFERROR('41'!K15/'42'!K50*100,"")</f>
        <v>46.666666666666664</v>
      </c>
      <c r="L15" s="117">
        <f>IFERROR('41'!L15/'42'!L50*100,"")</f>
        <v>21.428571428571427</v>
      </c>
      <c r="M15" s="90"/>
      <c r="N15" s="117">
        <f>IFERROR('41'!N15/'42'!N50*100,"")</f>
        <v>13.750000000000002</v>
      </c>
      <c r="O15" s="117">
        <f>IFERROR('41'!O15/'42'!O50*100,"")</f>
        <v>22.727272727272727</v>
      </c>
      <c r="P15" s="117">
        <f>IFERROR('41'!P15/'42'!P50*100,"")</f>
        <v>10.344827586206897</v>
      </c>
    </row>
    <row r="16" spans="1:17" x14ac:dyDescent="0.2">
      <c r="A16" s="19" t="s">
        <v>36</v>
      </c>
      <c r="B16" s="117">
        <f>IFERROR('41'!B16/'42'!B51*100,"")</f>
        <v>17.817817817817819</v>
      </c>
      <c r="C16" s="117">
        <f>IFERROR('41'!C16/'42'!C51*100,"")</f>
        <v>25.936599423631122</v>
      </c>
      <c r="D16" s="117">
        <f>IFERROR('41'!D16/'42'!D51*100,"")</f>
        <v>13.496932515337424</v>
      </c>
      <c r="E16" s="91"/>
      <c r="F16" s="117">
        <f>IFERROR('41'!F16/'42'!F51*100,"")</f>
        <v>23.946784922394677</v>
      </c>
      <c r="G16" s="117">
        <f>IFERROR('41'!G16/'42'!G51*100,"")</f>
        <v>31.137724550898206</v>
      </c>
      <c r="H16" s="117">
        <f>IFERROR('41'!H16/'42'!H51*100,"")</f>
        <v>19.718309859154928</v>
      </c>
      <c r="I16" s="91"/>
      <c r="J16" s="117">
        <f>IFERROR('41'!J16/'42'!J51*100,"")</f>
        <v>17.622950819672131</v>
      </c>
      <c r="K16" s="117">
        <f>IFERROR('41'!K16/'42'!K51*100,"")</f>
        <v>30.555555555555557</v>
      </c>
      <c r="L16" s="117">
        <f>IFERROR('41'!L16/'42'!L51*100,"")</f>
        <v>12.209302325581394</v>
      </c>
      <c r="M16" s="91"/>
      <c r="N16" s="117">
        <f>IFERROR('41'!N16/'42'!N51*100,"")</f>
        <v>8.8815789473684212</v>
      </c>
      <c r="O16" s="117">
        <f>IFERROR('41'!O16/'42'!O51*100,"")</f>
        <v>14.814814814814813</v>
      </c>
      <c r="P16" s="117">
        <f>IFERROR('41'!P16/'42'!P51*100,"")</f>
        <v>5.6122448979591839</v>
      </c>
    </row>
    <row r="17" spans="1:16" s="1" customFormat="1" x14ac:dyDescent="0.2">
      <c r="A17" s="19" t="s">
        <v>53</v>
      </c>
      <c r="B17" s="117">
        <f>IFERROR('41'!B17/'42'!B52*100,"")</f>
        <v>22.941176470588236</v>
      </c>
      <c r="C17" s="117">
        <f>IFERROR('41'!C17/'42'!C52*100,"")</f>
        <v>32.061068702290072</v>
      </c>
      <c r="D17" s="117">
        <f>IFERROR('41'!D17/'42'!D52*100,"")</f>
        <v>17.224880382775119</v>
      </c>
      <c r="E17" s="91"/>
      <c r="F17" s="117">
        <f>IFERROR('41'!F17/'42'!F52*100,"")</f>
        <v>35.849056603773583</v>
      </c>
      <c r="G17" s="117">
        <f>IFERROR('41'!G17/'42'!G52*100,"")</f>
        <v>41.428571428571431</v>
      </c>
      <c r="H17" s="117">
        <f>IFERROR('41'!H17/'42'!H52*100,"")</f>
        <v>31.460674157303369</v>
      </c>
      <c r="I17" s="91"/>
      <c r="J17" s="117">
        <f>IFERROR('41'!J17/'42'!J52*100,"")</f>
        <v>17.592592592592592</v>
      </c>
      <c r="K17" s="117">
        <f>IFERROR('41'!K17/'42'!K52*100,"")</f>
        <v>30.232558139534881</v>
      </c>
      <c r="L17" s="117">
        <f>IFERROR('41'!L17/'42'!L52*100,"")</f>
        <v>9.2307692307692317</v>
      </c>
      <c r="M17" s="91"/>
      <c r="N17" s="117">
        <f>IFERROR('41'!N17/'42'!N52*100,"")</f>
        <v>2.7397260273972601</v>
      </c>
      <c r="O17" s="117">
        <f>IFERROR('41'!O17/'42'!O52*100,"")</f>
        <v>0</v>
      </c>
      <c r="P17" s="117">
        <f>IFERROR('41'!P17/'42'!P52*100,"")</f>
        <v>3.6363636363636362</v>
      </c>
    </row>
    <row r="18" spans="1:16" s="1" customFormat="1" x14ac:dyDescent="0.2">
      <c r="A18" s="19" t="s">
        <v>28</v>
      </c>
      <c r="B18" s="117">
        <f>IFERROR('41'!B18/'42'!B53*100,"")</f>
        <v>31.80578286961266</v>
      </c>
      <c r="C18" s="117">
        <f>IFERROR('41'!C18/'42'!C53*100,"")</f>
        <v>30.38961038961039</v>
      </c>
      <c r="D18" s="117">
        <f>IFERROR('41'!D18/'42'!D53*100,"")</f>
        <v>32.831608654750703</v>
      </c>
      <c r="E18" s="91"/>
      <c r="F18" s="117">
        <f>IFERROR('41'!F18/'42'!F53*100,"")</f>
        <v>42.473118279569896</v>
      </c>
      <c r="G18" s="117">
        <f>IFERROR('41'!G18/'42'!G53*100,"")</f>
        <v>38.15789473684211</v>
      </c>
      <c r="H18" s="117">
        <f>IFERROR('41'!H18/'42'!H53*100,"")</f>
        <v>45.454545454545453</v>
      </c>
      <c r="I18" s="91"/>
      <c r="J18" s="117">
        <f>IFERROR('41'!J18/'42'!J53*100,"")</f>
        <v>28.239845261121854</v>
      </c>
      <c r="K18" s="117">
        <f>IFERROR('41'!K18/'42'!K53*100,"")</f>
        <v>29.437229437229441</v>
      </c>
      <c r="L18" s="117">
        <f>IFERROR('41'!L18/'42'!L53*100,"")</f>
        <v>27.27272727272727</v>
      </c>
      <c r="M18" s="91"/>
      <c r="N18" s="117">
        <f>IFERROR('41'!N18/'42'!N53*100,"")</f>
        <v>10.880829015544041</v>
      </c>
      <c r="O18" s="117">
        <f>IFERROR('41'!O18/'42'!O53*100,"")</f>
        <v>13.20754716981132</v>
      </c>
      <c r="P18" s="117">
        <f>IFERROR('41'!P18/'42'!P53*100,"")</f>
        <v>9.251101321585903</v>
      </c>
    </row>
    <row r="19" spans="1:16" s="1" customFormat="1" x14ac:dyDescent="0.2">
      <c r="A19" s="19" t="s">
        <v>37</v>
      </c>
      <c r="B19" s="117">
        <f>IFERROR('41'!B19/'42'!B54*100,"")</f>
        <v>25.958188153310104</v>
      </c>
      <c r="C19" s="117">
        <f>IFERROR('41'!C19/'42'!C54*100,"")</f>
        <v>33.628318584070797</v>
      </c>
      <c r="D19" s="117">
        <f>IFERROR('41'!D19/'42'!D54*100,"")</f>
        <v>20.977011494252874</v>
      </c>
      <c r="E19" s="90"/>
      <c r="F19" s="117">
        <f>IFERROR('41'!F19/'42'!F54*100,"")</f>
        <v>40.909090909090914</v>
      </c>
      <c r="G19" s="117">
        <f>IFERROR('41'!G19/'42'!G54*100,"")</f>
        <v>51.81818181818182</v>
      </c>
      <c r="H19" s="117">
        <f>IFERROR('41'!H19/'42'!H54*100,"")</f>
        <v>34.090909090909086</v>
      </c>
      <c r="I19" s="90"/>
      <c r="J19" s="117">
        <f>IFERROR('41'!J19/'42'!J54*100,"")</f>
        <v>12.162162162162163</v>
      </c>
      <c r="K19" s="117">
        <f>IFERROR('41'!K19/'42'!K54*100,"")</f>
        <v>16.666666666666664</v>
      </c>
      <c r="L19" s="117">
        <f>IFERROR('41'!L19/'42'!L54*100,"")</f>
        <v>9.0909090909090917</v>
      </c>
      <c r="M19" s="90"/>
      <c r="N19" s="117">
        <f>IFERROR('41'!N19/'42'!N54*100,"")</f>
        <v>10</v>
      </c>
      <c r="O19" s="117">
        <f>IFERROR('41'!O19/'42'!O54*100,"")</f>
        <v>16.071428571428573</v>
      </c>
      <c r="P19" s="117">
        <f>IFERROR('41'!P19/'42'!P54*100,"")</f>
        <v>5.9523809523809517</v>
      </c>
    </row>
    <row r="20" spans="1:16" s="1" customFormat="1" x14ac:dyDescent="0.2">
      <c r="A20" s="19" t="s">
        <v>38</v>
      </c>
      <c r="B20" s="117">
        <f>IFERROR('41'!B20/'42'!B55*100,"")</f>
        <v>32.952691680261012</v>
      </c>
      <c r="C20" s="117">
        <f>IFERROR('41'!C20/'42'!C55*100,"")</f>
        <v>50.720461095100866</v>
      </c>
      <c r="D20" s="117">
        <f>IFERROR('41'!D20/'42'!D55*100,"")</f>
        <v>25.938566552901023</v>
      </c>
      <c r="E20" s="91"/>
      <c r="F20" s="117">
        <f>IFERROR('41'!F20/'42'!F55*100,"")</f>
        <v>41.692307692307686</v>
      </c>
      <c r="G20" s="117">
        <f>IFERROR('41'!G20/'42'!G55*100,"")</f>
        <v>63.942307692307686</v>
      </c>
      <c r="H20" s="117">
        <f>IFERROR('41'!H20/'42'!H55*100,"")</f>
        <v>31.221719457013574</v>
      </c>
      <c r="I20" s="91"/>
      <c r="J20" s="117">
        <f>IFERROR('41'!J20/'42'!J55*100,"")</f>
        <v>31.269349845201237</v>
      </c>
      <c r="K20" s="117">
        <f>IFERROR('41'!K20/'42'!K55*100,"")</f>
        <v>41.379310344827587</v>
      </c>
      <c r="L20" s="117">
        <f>IFERROR('41'!L20/'42'!L55*100,"")</f>
        <v>27.542372881355931</v>
      </c>
      <c r="M20" s="91"/>
      <c r="N20" s="117">
        <f>IFERROR('41'!N20/'42'!N55*100,"")</f>
        <v>12.648221343873518</v>
      </c>
      <c r="O20" s="117">
        <f>IFERROR('41'!O20/'42'!O55*100,"")</f>
        <v>13.461538461538462</v>
      </c>
      <c r="P20" s="117">
        <f>IFERROR('41'!P20/'42'!P55*100,"")</f>
        <v>12.437810945273633</v>
      </c>
    </row>
    <row r="21" spans="1:16" s="1" customFormat="1" x14ac:dyDescent="0.2">
      <c r="A21" s="19" t="s">
        <v>39</v>
      </c>
      <c r="B21" s="117">
        <f>IFERROR('41'!B21/'42'!B56*100,"")</f>
        <v>27.220630372492838</v>
      </c>
      <c r="C21" s="117">
        <f>IFERROR('41'!C21/'42'!C56*100,"")</f>
        <v>35</v>
      </c>
      <c r="D21" s="117">
        <f>IFERROR('41'!D21/'42'!D56*100,"")</f>
        <v>24.096385542168676</v>
      </c>
      <c r="E21" s="91"/>
      <c r="F21" s="117">
        <f>IFERROR('41'!F21/'42'!F56*100,"")</f>
        <v>33.898305084745758</v>
      </c>
      <c r="G21" s="117">
        <f>IFERROR('41'!G21/'42'!G56*100,"")</f>
        <v>41.666666666666671</v>
      </c>
      <c r="H21" s="117">
        <f>IFERROR('41'!H21/'42'!H56*100,"")</f>
        <v>31.007751937984494</v>
      </c>
      <c r="I21" s="91"/>
      <c r="J21" s="117">
        <f>IFERROR('41'!J21/'42'!J56*100,"")</f>
        <v>20.168067226890756</v>
      </c>
      <c r="K21" s="117">
        <f>IFERROR('41'!K21/'42'!K56*100,"")</f>
        <v>26.47058823529412</v>
      </c>
      <c r="L21" s="117">
        <f>IFERROR('41'!L21/'42'!L56*100,"")</f>
        <v>17.647058823529413</v>
      </c>
      <c r="M21" s="91"/>
      <c r="N21" s="117">
        <f>IFERROR('41'!N21/'42'!N56*100,"")</f>
        <v>20.754716981132077</v>
      </c>
      <c r="O21" s="117">
        <f>IFERROR('41'!O21/'42'!O56*100,"")</f>
        <v>33.333333333333329</v>
      </c>
      <c r="P21" s="117">
        <f>IFERROR('41'!P21/'42'!P56*100,"")</f>
        <v>14.285714285714285</v>
      </c>
    </row>
    <row r="22" spans="1:16" s="1" customFormat="1" x14ac:dyDescent="0.2">
      <c r="A22" s="18" t="s">
        <v>20</v>
      </c>
      <c r="B22" s="117">
        <f>IFERROR('41'!B22/'42'!B57*100,"")</f>
        <v>26.987681970884658</v>
      </c>
      <c r="C22" s="117">
        <f>IFERROR('41'!C22/'42'!C57*100,"")</f>
        <v>31.972789115646261</v>
      </c>
      <c r="D22" s="117">
        <f>IFERROR('41'!D22/'42'!D57*100,"")</f>
        <v>24.540901502504173</v>
      </c>
      <c r="E22" s="89"/>
      <c r="F22" s="117">
        <f>IFERROR('41'!F22/'42'!F57*100,"")</f>
        <v>36.255924170616119</v>
      </c>
      <c r="G22" s="117">
        <f>IFERROR('41'!G22/'42'!G57*100,"")</f>
        <v>39.869281045751634</v>
      </c>
      <c r="H22" s="117">
        <f>IFERROR('41'!H22/'42'!H57*100,"")</f>
        <v>34.20074349442379</v>
      </c>
      <c r="I22" s="89"/>
      <c r="J22" s="117">
        <f>IFERROR('41'!J22/'42'!J57*100,"")</f>
        <v>23.651452282157674</v>
      </c>
      <c r="K22" s="117">
        <f>IFERROR('41'!K22/'42'!K57*100,"")</f>
        <v>26.666666666666668</v>
      </c>
      <c r="L22" s="117">
        <f>IFERROR('41'!L22/'42'!L57*100,"")</f>
        <v>22.289156626506024</v>
      </c>
      <c r="M22" s="89"/>
      <c r="N22" s="117">
        <f>IFERROR('41'!N22/'42'!N57*100,"")</f>
        <v>13.478260869565217</v>
      </c>
      <c r="O22" s="117">
        <f>IFERROR('41'!O22/'42'!O57*100,"")</f>
        <v>19.696969696969695</v>
      </c>
      <c r="P22" s="117">
        <f>IFERROR('41'!P22/'42'!P57*100,"")</f>
        <v>10.975609756097562</v>
      </c>
    </row>
    <row r="23" spans="1:16" s="1" customFormat="1" x14ac:dyDescent="0.2">
      <c r="A23" s="19" t="s">
        <v>40</v>
      </c>
      <c r="B23" s="117">
        <f>IFERROR('41'!B23/'42'!B58*100,"")</f>
        <v>16.483516483516482</v>
      </c>
      <c r="C23" s="117">
        <f>IFERROR('41'!C23/'42'!C58*100,"")</f>
        <v>21.212121212121211</v>
      </c>
      <c r="D23" s="117">
        <f>IFERROR('41'!D23/'42'!D58*100,"")</f>
        <v>14.975845410628018</v>
      </c>
      <c r="E23" s="89"/>
      <c r="F23" s="117">
        <f>IFERROR('41'!F23/'42'!F58*100,"")</f>
        <v>23.668639053254438</v>
      </c>
      <c r="G23" s="117">
        <f>IFERROR('41'!G23/'42'!G58*100,"")</f>
        <v>29.72972972972973</v>
      </c>
      <c r="H23" s="117">
        <f>IFERROR('41'!H23/'42'!H58*100,"")</f>
        <v>21.969696969696969</v>
      </c>
      <c r="I23" s="89"/>
      <c r="J23" s="117">
        <f>IFERROR('41'!J23/'42'!J58*100,"")</f>
        <v>6.0606060606060606</v>
      </c>
      <c r="K23" s="117">
        <f>IFERROR('41'!K23/'42'!K58*100,"")</f>
        <v>18.75</v>
      </c>
      <c r="L23" s="117">
        <f>IFERROR('41'!L23/'42'!L58*100,"")</f>
        <v>2</v>
      </c>
      <c r="M23" s="89"/>
      <c r="N23" s="117">
        <f>IFERROR('41'!N23/'42'!N58*100,"")</f>
        <v>2.6315789473684208</v>
      </c>
      <c r="O23" s="117">
        <f>IFERROR('41'!O23/'42'!O58*100,"")</f>
        <v>0</v>
      </c>
      <c r="P23" s="117">
        <f>IFERROR('41'!P23/'42'!P58*100,"")</f>
        <v>4</v>
      </c>
    </row>
    <row r="24" spans="1:16" s="1" customFormat="1" x14ac:dyDescent="0.2">
      <c r="A24" s="19" t="s">
        <v>21</v>
      </c>
      <c r="B24" s="117">
        <f>IFERROR('41'!B24/'42'!B59*100,"")</f>
        <v>29.003021148036257</v>
      </c>
      <c r="C24" s="117">
        <f>IFERROR('41'!C24/'42'!C59*100,"")</f>
        <v>30.364372469635626</v>
      </c>
      <c r="D24" s="117">
        <f>IFERROR('41'!D24/'42'!D59*100,"")</f>
        <v>28.192771084337348</v>
      </c>
      <c r="E24" s="89"/>
      <c r="F24" s="117">
        <f>IFERROR('41'!F24/'42'!F59*100,"")</f>
        <v>39.153439153439152</v>
      </c>
      <c r="G24" s="117">
        <f>IFERROR('41'!G24/'42'!G59*100,"")</f>
        <v>38.571428571428577</v>
      </c>
      <c r="H24" s="117">
        <f>IFERROR('41'!H24/'42'!H59*100,"")</f>
        <v>39.495798319327733</v>
      </c>
      <c r="I24" s="89"/>
      <c r="J24" s="117">
        <f>IFERROR('41'!J24/'42'!J59*100,"")</f>
        <v>17.333333333333336</v>
      </c>
      <c r="K24" s="117">
        <f>IFERROR('41'!K24/'42'!K59*100,"")</f>
        <v>23.52941176470588</v>
      </c>
      <c r="L24" s="117">
        <f>IFERROR('41'!L24/'42'!L59*100,"")</f>
        <v>14.14141414141414</v>
      </c>
      <c r="M24" s="89"/>
      <c r="N24" s="117">
        <f>IFERROR('41'!N24/'42'!N59*100,"")</f>
        <v>13.432835820895523</v>
      </c>
      <c r="O24" s="117">
        <f>IFERROR('41'!O24/'42'!O59*100,"")</f>
        <v>16.071428571428573</v>
      </c>
      <c r="P24" s="117">
        <f>IFERROR('41'!P24/'42'!P59*100,"")</f>
        <v>11.538461538461538</v>
      </c>
    </row>
    <row r="25" spans="1:16" s="1" customFormat="1" x14ac:dyDescent="0.2">
      <c r="A25" s="19" t="s">
        <v>87</v>
      </c>
      <c r="B25" s="117">
        <f>IFERROR('41'!B25/'42'!B60*100,"")</f>
        <v>25.247524752475247</v>
      </c>
      <c r="C25" s="117">
        <f>IFERROR('41'!C25/'42'!C60*100,"")</f>
        <v>30.357142857142854</v>
      </c>
      <c r="D25" s="117">
        <f>IFERROR('41'!D25/'42'!D60*100,"")</f>
        <v>23.287671232876711</v>
      </c>
      <c r="E25" s="89"/>
      <c r="F25" s="117">
        <f>IFERROR('41'!F25/'42'!F60*100,"")</f>
        <v>36.95652173913043</v>
      </c>
      <c r="G25" s="117">
        <f>IFERROR('41'!G25/'42'!G60*100,"")</f>
        <v>30.76923076923077</v>
      </c>
      <c r="H25" s="117">
        <f>IFERROR('41'!H25/'42'!H60*100,"")</f>
        <v>39.393939393939391</v>
      </c>
      <c r="I25" s="89"/>
      <c r="J25" s="117">
        <f>IFERROR('41'!J25/'42'!J60*100,"")</f>
        <v>29.310344827586203</v>
      </c>
      <c r="K25" s="117">
        <f>IFERROR('41'!K25/'42'!K60*100,"")</f>
        <v>50</v>
      </c>
      <c r="L25" s="117">
        <f>IFERROR('41'!L25/'42'!L60*100,"")</f>
        <v>20</v>
      </c>
      <c r="M25" s="89"/>
      <c r="N25" s="117">
        <f>IFERROR('41'!N25/'42'!N60*100,"")</f>
        <v>0</v>
      </c>
      <c r="O25" s="117">
        <f>IFERROR('41'!O25/'42'!O60*100,"")</f>
        <v>0</v>
      </c>
      <c r="P25" s="117">
        <f>IFERROR('41'!P25/'42'!P60*100,"")</f>
        <v>0</v>
      </c>
    </row>
    <row r="26" spans="1:16" s="1" customFormat="1" x14ac:dyDescent="0.2">
      <c r="A26" s="19" t="s">
        <v>29</v>
      </c>
      <c r="B26" s="117">
        <f>IFERROR('41'!B26/'42'!B61*100,"")</f>
        <v>28.378378378378379</v>
      </c>
      <c r="C26" s="117">
        <f>IFERROR('41'!C26/'42'!C61*100,"")</f>
        <v>33.333333333333329</v>
      </c>
      <c r="D26" s="117">
        <f>IFERROR('41'!D26/'42'!D61*100,"")</f>
        <v>25</v>
      </c>
      <c r="E26" s="89"/>
      <c r="F26" s="117">
        <f>IFERROR('41'!F26/'42'!F61*100,"")</f>
        <v>37.545126353790614</v>
      </c>
      <c r="G26" s="117">
        <f>IFERROR('41'!G26/'42'!G61*100,"")</f>
        <v>39.0625</v>
      </c>
      <c r="H26" s="117">
        <f>IFERROR('41'!H26/'42'!H61*100,"")</f>
        <v>36.241610738255034</v>
      </c>
      <c r="I26" s="89"/>
      <c r="J26" s="117">
        <f>IFERROR('41'!J26/'42'!J61*100,"")</f>
        <v>23.021582733812952</v>
      </c>
      <c r="K26" s="117">
        <f>IFERROR('41'!K26/'42'!K61*100,"")</f>
        <v>32.075471698113205</v>
      </c>
      <c r="L26" s="117">
        <f>IFERROR('41'!L26/'42'!L61*100,"")</f>
        <v>17.441860465116278</v>
      </c>
      <c r="M26" s="89"/>
      <c r="N26" s="117">
        <f>IFERROR('41'!N26/'42'!N61*100,"")</f>
        <v>10.784313725490197</v>
      </c>
      <c r="O26" s="117">
        <f>IFERROR('41'!O26/'42'!O61*100,"")</f>
        <v>10.344827586206897</v>
      </c>
      <c r="P26" s="117">
        <f>IFERROR('41'!P26/'42'!P61*100,"")</f>
        <v>10.95890410958904</v>
      </c>
    </row>
    <row r="27" spans="1:16" s="1" customFormat="1" x14ac:dyDescent="0.2">
      <c r="A27" s="19" t="s">
        <v>41</v>
      </c>
      <c r="B27" s="117">
        <f>IFERROR('41'!B27/'42'!B62*100,"")</f>
        <v>21.839080459770116</v>
      </c>
      <c r="C27" s="117">
        <f>IFERROR('41'!C27/'42'!C62*100,"")</f>
        <v>25</v>
      </c>
      <c r="D27" s="117">
        <f>IFERROR('41'!D27/'42'!D62*100,"")</f>
        <v>20.126582278481013</v>
      </c>
      <c r="E27" s="89"/>
      <c r="F27" s="117">
        <f>IFERROR('41'!F27/'42'!F62*100,"")</f>
        <v>27.844311377245507</v>
      </c>
      <c r="G27" s="117">
        <f>IFERROR('41'!G27/'42'!G62*100,"")</f>
        <v>32.589285714285715</v>
      </c>
      <c r="H27" s="117">
        <f>IFERROR('41'!H27/'42'!H62*100,"")</f>
        <v>25.45045045045045</v>
      </c>
      <c r="I27" s="89"/>
      <c r="J27" s="117">
        <f>IFERROR('41'!J27/'42'!J62*100,"")</f>
        <v>16.507936507936506</v>
      </c>
      <c r="K27" s="117">
        <f>IFERROR('41'!K27/'42'!K62*100,"")</f>
        <v>17.094017094017094</v>
      </c>
      <c r="L27" s="117">
        <f>IFERROR('41'!L27/'42'!L62*100,"")</f>
        <v>16.161616161616163</v>
      </c>
      <c r="M27" s="89"/>
      <c r="N27" s="117">
        <f>IFERROR('41'!N27/'42'!N62*100,"")</f>
        <v>11.914893617021278</v>
      </c>
      <c r="O27" s="117">
        <f>IFERROR('41'!O27/'42'!O62*100,"")</f>
        <v>16.091954022988507</v>
      </c>
      <c r="P27" s="117">
        <f>IFERROR('41'!P27/'42'!P62*100,"")</f>
        <v>9.4594594594594597</v>
      </c>
    </row>
    <row r="28" spans="1:16" s="1" customFormat="1" x14ac:dyDescent="0.2">
      <c r="A28" s="19" t="s">
        <v>42</v>
      </c>
      <c r="B28" s="117">
        <f>IFERROR('41'!B28/'42'!B63*100,"")</f>
        <v>16.786226685796272</v>
      </c>
      <c r="C28" s="117">
        <f>IFERROR('41'!C28/'42'!C63*100,"")</f>
        <v>19.832985386221296</v>
      </c>
      <c r="D28" s="117">
        <f>IFERROR('41'!D28/'42'!D63*100,"")</f>
        <v>15.191256830601093</v>
      </c>
      <c r="E28" s="89"/>
      <c r="F28" s="117">
        <f>IFERROR('41'!F28/'42'!F63*100,"")</f>
        <v>21.652421652421651</v>
      </c>
      <c r="G28" s="117">
        <f>IFERROR('41'!G28/'42'!G63*100,"")</f>
        <v>22.529644268774703</v>
      </c>
      <c r="H28" s="117">
        <f>IFERROR('41'!H28/'42'!H63*100,"")</f>
        <v>21.158129175946545</v>
      </c>
      <c r="I28" s="89"/>
      <c r="J28" s="117">
        <f>IFERROR('41'!J28/'42'!J63*100,"")</f>
        <v>13.908872901678656</v>
      </c>
      <c r="K28" s="117">
        <f>IFERROR('41'!K28/'42'!K63*100,"")</f>
        <v>16.788321167883211</v>
      </c>
      <c r="L28" s="117">
        <f>IFERROR('41'!L28/'42'!L63*100,"")</f>
        <v>12.5</v>
      </c>
      <c r="M28" s="89"/>
      <c r="N28" s="117">
        <f>IFERROR('41'!N28/'42'!N63*100,"")</f>
        <v>8.7272727272727284</v>
      </c>
      <c r="O28" s="117">
        <f>IFERROR('41'!O28/'42'!O63*100,"")</f>
        <v>16.853932584269664</v>
      </c>
      <c r="P28" s="117">
        <f>IFERROR('41'!P28/'42'!P63*100,"")</f>
        <v>4.838709677419355</v>
      </c>
    </row>
    <row r="29" spans="1:16" s="1" customFormat="1" x14ac:dyDescent="0.2">
      <c r="A29" s="19" t="s">
        <v>30</v>
      </c>
      <c r="B29" s="117">
        <f>IFERROR('41'!B29/'42'!B64*100,"")</f>
        <v>29.904306220095695</v>
      </c>
      <c r="C29" s="117">
        <f>IFERROR('41'!C29/'42'!C64*100,"")</f>
        <v>39.572192513368989</v>
      </c>
      <c r="D29" s="117">
        <f>IFERROR('41'!D29/'42'!D64*100,"")</f>
        <v>22.077922077922079</v>
      </c>
      <c r="E29" s="89"/>
      <c r="F29" s="117">
        <f>IFERROR('41'!F29/'42'!F64*100,"")</f>
        <v>40.983606557377051</v>
      </c>
      <c r="G29" s="117">
        <f>IFERROR('41'!G29/'42'!G64*100,"")</f>
        <v>45.192307692307693</v>
      </c>
      <c r="H29" s="117">
        <f>IFERROR('41'!H29/'42'!H64*100,"")</f>
        <v>35.443037974683541</v>
      </c>
      <c r="I29" s="89"/>
      <c r="J29" s="117">
        <f>IFERROR('41'!J29/'42'!J64*100,"")</f>
        <v>23.129251700680271</v>
      </c>
      <c r="K29" s="117">
        <f>IFERROR('41'!K29/'42'!K64*100,"")</f>
        <v>33.928571428571431</v>
      </c>
      <c r="L29" s="117">
        <f>IFERROR('41'!L29/'42'!L64*100,"")</f>
        <v>16.483516483516482</v>
      </c>
      <c r="M29" s="89"/>
      <c r="N29" s="117">
        <f>IFERROR('41'!N29/'42'!N64*100,"")</f>
        <v>18.181818181818183</v>
      </c>
      <c r="O29" s="117">
        <f>IFERROR('41'!O29/'42'!O64*100,"")</f>
        <v>29.629629629629626</v>
      </c>
      <c r="P29" s="117">
        <f>IFERROR('41'!P29/'42'!P64*100,"")</f>
        <v>13.114754098360656</v>
      </c>
    </row>
    <row r="30" spans="1:16" s="1" customFormat="1" x14ac:dyDescent="0.2">
      <c r="A30" s="19" t="s">
        <v>31</v>
      </c>
      <c r="B30" s="117">
        <f>IFERROR('41'!B30/'42'!B65*100,"")</f>
        <v>0</v>
      </c>
      <c r="C30" s="117">
        <f>IFERROR('41'!C30/'42'!C65*100,"")</f>
        <v>-0.69444444444444442</v>
      </c>
      <c r="D30" s="117">
        <f>IFERROR('41'!D30/'42'!D65*100,"")</f>
        <v>0.38022813688212925</v>
      </c>
      <c r="E30" s="89"/>
      <c r="F30" s="117">
        <f>IFERROR('41'!F30/'42'!F65*100,"")</f>
        <v>-0.5714285714285714</v>
      </c>
      <c r="G30" s="117">
        <f>IFERROR('41'!G30/'42'!G65*100,"")</f>
        <v>0</v>
      </c>
      <c r="H30" s="117">
        <f>IFERROR('41'!H30/'42'!H65*100,"")</f>
        <v>-0.97087378640776689</v>
      </c>
      <c r="I30" s="89"/>
      <c r="J30" s="117">
        <f>IFERROR('41'!J30/'42'!J65*100,"")</f>
        <v>0.84033613445378152</v>
      </c>
      <c r="K30" s="117">
        <f>IFERROR('41'!K30/'42'!K65*100,"")</f>
        <v>-3.225806451612903</v>
      </c>
      <c r="L30" s="117">
        <f>IFERROR('41'!L30/'42'!L65*100,"")</f>
        <v>2.2727272727272729</v>
      </c>
      <c r="M30" s="89"/>
      <c r="N30" s="117">
        <f>IFERROR('41'!N30/'42'!N65*100,"")</f>
        <v>0</v>
      </c>
      <c r="O30" s="117">
        <f>IFERROR('41'!O30/'42'!O65*100,"")</f>
        <v>0</v>
      </c>
      <c r="P30" s="117">
        <f>IFERROR('41'!P30/'42'!P65*100,"")</f>
        <v>0</v>
      </c>
    </row>
    <row r="31" spans="1:16" s="1" customFormat="1" x14ac:dyDescent="0.2">
      <c r="A31" s="19" t="s">
        <v>32</v>
      </c>
      <c r="B31" s="117">
        <f>IFERROR('41'!B31/'42'!B66*100,"")</f>
        <v>30.326460481099655</v>
      </c>
      <c r="C31" s="117">
        <f>IFERROR('41'!C31/'42'!C66*100,"")</f>
        <v>33.053221288515402</v>
      </c>
      <c r="D31" s="117">
        <f>IFERROR('41'!D31/'42'!D66*100,"")</f>
        <v>29.120198265179674</v>
      </c>
      <c r="E31" s="89"/>
      <c r="F31" s="117">
        <f>IFERROR('41'!F31/'42'!F66*100,"")</f>
        <v>43.868739205526772</v>
      </c>
      <c r="G31" s="117">
        <f>IFERROR('41'!G31/'42'!G66*100,"")</f>
        <v>49.720670391061446</v>
      </c>
      <c r="H31" s="117">
        <f>IFERROR('41'!H31/'42'!H66*100,"")</f>
        <v>41.25</v>
      </c>
      <c r="I31" s="89"/>
      <c r="J31" s="117">
        <f>IFERROR('41'!J31/'42'!J66*100,"")</f>
        <v>21.739130434782609</v>
      </c>
      <c r="K31" s="117">
        <f>IFERROR('41'!K31/'42'!K66*100,"")</f>
        <v>19.130434782608695</v>
      </c>
      <c r="L31" s="117">
        <f>IFERROR('41'!L31/'42'!L66*100,"")</f>
        <v>23.043478260869566</v>
      </c>
      <c r="M31" s="89"/>
      <c r="N31" s="117">
        <f>IFERROR('41'!N31/'42'!N66*100,"")</f>
        <v>10</v>
      </c>
      <c r="O31" s="117">
        <f>IFERROR('41'!O31/'42'!O66*100,"")</f>
        <v>11.111111111111111</v>
      </c>
      <c r="P31" s="117">
        <f>IFERROR('41'!P31/'42'!P66*100,"")</f>
        <v>9.6045197740112993</v>
      </c>
    </row>
    <row r="32" spans="1:16" s="1" customFormat="1" x14ac:dyDescent="0.2">
      <c r="A32" s="19" t="s">
        <v>54</v>
      </c>
      <c r="B32" s="117">
        <f>IFERROR('41'!B32/'42'!B67*100,"")</f>
        <v>13.226205191594561</v>
      </c>
      <c r="C32" s="117">
        <f>IFERROR('41'!C32/'42'!C67*100,"")</f>
        <v>18.726591760299627</v>
      </c>
      <c r="D32" s="117">
        <f>IFERROR('41'!D32/'42'!D67*100,"")</f>
        <v>10.516605166051662</v>
      </c>
      <c r="E32" s="89"/>
      <c r="F32" s="117">
        <f>IFERROR('41'!F32/'42'!F67*100,"")</f>
        <v>17.149220489977729</v>
      </c>
      <c r="G32" s="117">
        <f>IFERROR('41'!G32/'42'!G67*100,"")</f>
        <v>19.718309859154928</v>
      </c>
      <c r="H32" s="117">
        <f>IFERROR('41'!H32/'42'!H67*100,"")</f>
        <v>15.960912052117262</v>
      </c>
      <c r="I32" s="89"/>
      <c r="J32" s="117">
        <f>IFERROR('41'!J32/'42'!J67*100,"")</f>
        <v>10.599078341013826</v>
      </c>
      <c r="K32" s="117">
        <f>IFERROR('41'!K32/'42'!K67*100,"")</f>
        <v>22.784810126582279</v>
      </c>
      <c r="L32" s="117">
        <f>IFERROR('41'!L32/'42'!L67*100,"")</f>
        <v>3.6231884057971016</v>
      </c>
      <c r="M32" s="89"/>
      <c r="N32" s="117">
        <f>IFERROR('41'!N32/'42'!N67*100,"")</f>
        <v>4.895104895104895</v>
      </c>
      <c r="O32" s="117">
        <f>IFERROR('41'!O32/'42'!O67*100,"")</f>
        <v>8.695652173913043</v>
      </c>
      <c r="P32" s="117">
        <f>IFERROR('41'!P32/'42'!P67*100,"")</f>
        <v>3.0927835051546393</v>
      </c>
    </row>
    <row r="33" spans="1:17" s="1" customFormat="1" x14ac:dyDescent="0.2">
      <c r="A33" s="19" t="s">
        <v>43</v>
      </c>
      <c r="B33" s="117">
        <f>IFERROR('41'!B33/'42'!B68*100,"")</f>
        <v>30.095541401273884</v>
      </c>
      <c r="C33" s="117">
        <f>IFERROR('41'!C33/'42'!C68*100,"")</f>
        <v>34.82587064676617</v>
      </c>
      <c r="D33" s="117">
        <f>IFERROR('41'!D33/'42'!D68*100,"")</f>
        <v>27.868852459016392</v>
      </c>
      <c r="E33" s="89"/>
      <c r="F33" s="117">
        <f>IFERROR('41'!F33/'42'!F68*100,"")</f>
        <v>45.798319327731093</v>
      </c>
      <c r="G33" s="117">
        <f>IFERROR('41'!G33/'42'!G68*100,"")</f>
        <v>48.684210526315788</v>
      </c>
      <c r="H33" s="117">
        <f>IFERROR('41'!H33/'42'!H68*100,"")</f>
        <v>44.444444444444443</v>
      </c>
      <c r="I33" s="89"/>
      <c r="J33" s="117">
        <f>IFERROR('41'!J33/'42'!J68*100,"")</f>
        <v>23.318385650224215</v>
      </c>
      <c r="K33" s="117">
        <f>IFERROR('41'!K33/'42'!K68*100,"")</f>
        <v>27.27272727272727</v>
      </c>
      <c r="L33" s="117">
        <f>IFERROR('41'!L33/'42'!L68*100,"")</f>
        <v>21.656050955414013</v>
      </c>
      <c r="M33" s="89"/>
      <c r="N33" s="117">
        <f>IFERROR('41'!N33/'42'!N68*100,"")</f>
        <v>16.766467065868262</v>
      </c>
      <c r="O33" s="117">
        <f>IFERROR('41'!O33/'42'!O68*100,"")</f>
        <v>25.423728813559322</v>
      </c>
      <c r="P33" s="117">
        <f>IFERROR('41'!P33/'42'!P68*100,"")</f>
        <v>12.037037037037036</v>
      </c>
    </row>
    <row r="34" spans="1:17" s="1" customFormat="1" x14ac:dyDescent="0.2">
      <c r="A34" s="19" t="s">
        <v>44</v>
      </c>
      <c r="B34" s="117">
        <f>IFERROR('41'!B34/'42'!B69*100,"")</f>
        <v>25.612052730696799</v>
      </c>
      <c r="C34" s="117">
        <f>IFERROR('41'!C34/'42'!C69*100,"")</f>
        <v>28.057553956834528</v>
      </c>
      <c r="D34" s="117">
        <f>IFERROR('41'!D34/'42'!D69*100,"")</f>
        <v>24.744897959183675</v>
      </c>
      <c r="E34" s="89"/>
      <c r="F34" s="117">
        <f>IFERROR('41'!F34/'42'!F69*100,"")</f>
        <v>32.352941176470587</v>
      </c>
      <c r="G34" s="117">
        <f>IFERROR('41'!G34/'42'!G69*100,"")</f>
        <v>37.179487179487182</v>
      </c>
      <c r="H34" s="117">
        <f>IFERROR('41'!H34/'42'!H69*100,"")</f>
        <v>30.701754385964914</v>
      </c>
      <c r="I34" s="89"/>
      <c r="J34" s="117">
        <f>IFERROR('41'!J34/'42'!J69*100,"")</f>
        <v>20</v>
      </c>
      <c r="K34" s="117">
        <f>IFERROR('41'!K34/'42'!K69*100,"")</f>
        <v>23.52941176470588</v>
      </c>
      <c r="L34" s="117">
        <f>IFERROR('41'!L34/'42'!L69*100,"")</f>
        <v>18.811881188118811</v>
      </c>
      <c r="M34" s="89"/>
      <c r="N34" s="117">
        <f>IFERROR('41'!N34/'42'!N69*100,"")</f>
        <v>11.111111111111111</v>
      </c>
      <c r="O34" s="117">
        <f>IFERROR('41'!O34/'42'!O69*100,"")</f>
        <v>7.4074074074074066</v>
      </c>
      <c r="P34" s="117">
        <f>IFERROR('41'!P34/'42'!P69*100,"")</f>
        <v>12.698412698412698</v>
      </c>
    </row>
    <row r="35" spans="1:17" s="1" customFormat="1" x14ac:dyDescent="0.2">
      <c r="A35" s="19" t="s">
        <v>45</v>
      </c>
      <c r="B35" s="117">
        <f>IFERROR('41'!B35/'42'!B70*100,"")</f>
        <v>20.16949152542373</v>
      </c>
      <c r="C35" s="117">
        <f>IFERROR('41'!C35/'42'!C70*100,"")</f>
        <v>30.293159609120522</v>
      </c>
      <c r="D35" s="117">
        <f>IFERROR('41'!D35/'42'!D70*100,"")</f>
        <v>16.60939289805269</v>
      </c>
      <c r="E35" s="89"/>
      <c r="F35" s="117">
        <f>IFERROR('41'!F35/'42'!F70*100,"")</f>
        <v>26.666666666666668</v>
      </c>
      <c r="G35" s="117">
        <f>IFERROR('41'!G35/'42'!G70*100,"")</f>
        <v>43.283582089552233</v>
      </c>
      <c r="H35" s="117">
        <f>IFERROR('41'!H35/'42'!H70*100,"")</f>
        <v>21.182266009852217</v>
      </c>
      <c r="I35" s="89"/>
      <c r="J35" s="117">
        <f>IFERROR('41'!J35/'42'!J70*100,"")</f>
        <v>16.844919786096256</v>
      </c>
      <c r="K35" s="117">
        <f>IFERROR('41'!K35/'42'!K70*100,"")</f>
        <v>25.806451612903224</v>
      </c>
      <c r="L35" s="117">
        <f>IFERROR('41'!L35/'42'!L70*100,"")</f>
        <v>13.87900355871886</v>
      </c>
      <c r="M35" s="89"/>
      <c r="N35" s="117">
        <f>IFERROR('41'!N35/'42'!N70*100,"")</f>
        <v>11.654135338345863</v>
      </c>
      <c r="O35" s="117">
        <f>IFERROR('41'!O35/'42'!O70*100,"")</f>
        <v>13.750000000000002</v>
      </c>
      <c r="P35" s="117">
        <f>IFERROR('41'!P35/'42'!P70*100,"")</f>
        <v>10.75268817204301</v>
      </c>
    </row>
    <row r="36" spans="1:17" s="1" customFormat="1" ht="13.5" thickBot="1" x14ac:dyDescent="0.25">
      <c r="A36" s="19" t="s">
        <v>46</v>
      </c>
      <c r="B36" s="117">
        <f>IFERROR('41'!B36/'42'!B71*100,"")</f>
        <v>19.327731092436977</v>
      </c>
      <c r="C36" s="117">
        <f>IFERROR('41'!C36/'42'!C71*100,"")</f>
        <v>20.779220779220779</v>
      </c>
      <c r="D36" s="117">
        <f>IFERROR('41'!D36/'42'!D71*100,"")</f>
        <v>18.928571428571427</v>
      </c>
      <c r="E36" s="89"/>
      <c r="F36" s="117">
        <f>IFERROR('41'!F36/'42'!F71*100,"")</f>
        <v>19.867549668874172</v>
      </c>
      <c r="G36" s="117">
        <f>IFERROR('41'!G36/'42'!G71*100,"")</f>
        <v>22.727272727272727</v>
      </c>
      <c r="H36" s="117">
        <f>IFERROR('41'!H36/'42'!H71*100,"")</f>
        <v>19.379844961240313</v>
      </c>
      <c r="I36" s="89"/>
      <c r="J36" s="117">
        <f>IFERROR('41'!J36/'42'!J71*100,"")</f>
        <v>26.515151515151516</v>
      </c>
      <c r="K36" s="117">
        <f>IFERROR('41'!K36/'42'!K71*100,"")</f>
        <v>24.324324324324326</v>
      </c>
      <c r="L36" s="117">
        <f>IFERROR('41'!L36/'42'!L71*100,"")</f>
        <v>27.368421052631582</v>
      </c>
      <c r="M36" s="89"/>
      <c r="N36" s="117">
        <f>IFERROR('41'!N36/'42'!N71*100,"")</f>
        <v>5.4054054054054053</v>
      </c>
      <c r="O36" s="117">
        <f>IFERROR('41'!O36/'42'!O71*100,"")</f>
        <v>11.111111111111111</v>
      </c>
      <c r="P36" s="117">
        <f>IFERROR('41'!P36/'42'!P71*100,"")</f>
        <v>3.5714285714285712</v>
      </c>
    </row>
    <row r="37" spans="1:17" ht="15" customHeight="1" x14ac:dyDescent="0.2">
      <c r="A37" s="52" t="s">
        <v>154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</row>
    <row r="38" spans="1:17" ht="12" x14ac:dyDescent="0.2">
      <c r="A38" s="16" t="s">
        <v>242</v>
      </c>
    </row>
    <row r="41" spans="1:17" s="75" customFormat="1" ht="17.25" customHeight="1" x14ac:dyDescent="0.15">
      <c r="A41" s="176" t="s">
        <v>24</v>
      </c>
      <c r="B41" s="173" t="s">
        <v>0</v>
      </c>
      <c r="C41" s="173"/>
      <c r="D41" s="173"/>
      <c r="E41" s="124"/>
      <c r="F41" s="173" t="s">
        <v>121</v>
      </c>
      <c r="G41" s="173"/>
      <c r="H41" s="173"/>
      <c r="I41" s="124"/>
      <c r="J41" s="173" t="s">
        <v>122</v>
      </c>
      <c r="K41" s="173"/>
      <c r="L41" s="173"/>
      <c r="M41" s="124"/>
      <c r="N41" s="173" t="s">
        <v>123</v>
      </c>
      <c r="O41" s="173"/>
      <c r="P41" s="173"/>
      <c r="Q41" s="35"/>
    </row>
    <row r="42" spans="1:17" s="75" customFormat="1" ht="27.75" customHeight="1" x14ac:dyDescent="0.15">
      <c r="A42" s="176"/>
      <c r="B42" s="125" t="s">
        <v>0</v>
      </c>
      <c r="C42" s="125" t="s">
        <v>9</v>
      </c>
      <c r="D42" s="125" t="s">
        <v>10</v>
      </c>
      <c r="E42" s="126"/>
      <c r="F42" s="125" t="s">
        <v>0</v>
      </c>
      <c r="G42" s="125" t="s">
        <v>9</v>
      </c>
      <c r="H42" s="125" t="s">
        <v>10</v>
      </c>
      <c r="I42" s="126"/>
      <c r="J42" s="125" t="s">
        <v>0</v>
      </c>
      <c r="K42" s="125" t="s">
        <v>9</v>
      </c>
      <c r="L42" s="125" t="s">
        <v>10</v>
      </c>
      <c r="M42" s="126"/>
      <c r="N42" s="125" t="s">
        <v>0</v>
      </c>
      <c r="O42" s="125" t="s">
        <v>9</v>
      </c>
      <c r="P42" s="125" t="s">
        <v>10</v>
      </c>
      <c r="Q42" s="76"/>
    </row>
    <row r="43" spans="1:17" s="46" customFormat="1" x14ac:dyDescent="0.2">
      <c r="A43" s="51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1"/>
    </row>
    <row r="44" spans="1:17" s="94" customFormat="1" x14ac:dyDescent="0.2">
      <c r="A44" s="20" t="s">
        <v>0</v>
      </c>
      <c r="B44" s="96">
        <f>SUM(B46:B71)</f>
        <v>19692</v>
      </c>
      <c r="C44" s="96">
        <f>SUM(C46:C71)</f>
        <v>6682</v>
      </c>
      <c r="D44" s="96">
        <f>SUM(D46:D71)</f>
        <v>13010</v>
      </c>
      <c r="E44" s="96"/>
      <c r="F44" s="96">
        <f>SUM(F46:F71)</f>
        <v>9841</v>
      </c>
      <c r="G44" s="96">
        <f>SUM(G46:G71)</f>
        <v>3398</v>
      </c>
      <c r="H44" s="96">
        <f>SUM(H46:H71)</f>
        <v>6443</v>
      </c>
      <c r="I44" s="96"/>
      <c r="J44" s="96">
        <f>SUM(J46:J71)</f>
        <v>5604</v>
      </c>
      <c r="K44" s="96">
        <f>SUM(K46:K71)</f>
        <v>1888</v>
      </c>
      <c r="L44" s="96">
        <f>SUM(L46:L71)</f>
        <v>3716</v>
      </c>
      <c r="M44" s="96"/>
      <c r="N44" s="96">
        <f>SUM(N46:N71)</f>
        <v>4247</v>
      </c>
      <c r="O44" s="96">
        <f>SUM(O46:O71)</f>
        <v>1396</v>
      </c>
      <c r="P44" s="96">
        <f>SUM(P46:P71)</f>
        <v>2851</v>
      </c>
      <c r="Q44" s="44"/>
    </row>
    <row r="45" spans="1:17" x14ac:dyDescent="0.2">
      <c r="A45" s="21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</row>
    <row r="46" spans="1:17" x14ac:dyDescent="0.2">
      <c r="A46" s="19" t="s">
        <v>27</v>
      </c>
      <c r="B46" s="89">
        <f t="shared" ref="B46:B71" si="0">+F46+J46+N46</f>
        <v>563</v>
      </c>
      <c r="C46" s="89">
        <f t="shared" ref="C46:C71" si="1">+G46+K46+O46</f>
        <v>206</v>
      </c>
      <c r="D46" s="89">
        <f>+B46-C46</f>
        <v>357</v>
      </c>
      <c r="E46" s="90"/>
      <c r="F46" s="90">
        <v>296</v>
      </c>
      <c r="G46" s="90">
        <v>108</v>
      </c>
      <c r="H46" s="90">
        <f>+F46-G46</f>
        <v>188</v>
      </c>
      <c r="I46" s="90"/>
      <c r="J46" s="90">
        <v>155</v>
      </c>
      <c r="K46" s="90">
        <v>53</v>
      </c>
      <c r="L46" s="90">
        <f>+J46-K46</f>
        <v>102</v>
      </c>
      <c r="M46" s="90"/>
      <c r="N46" s="90">
        <v>112</v>
      </c>
      <c r="O46" s="90">
        <v>45</v>
      </c>
      <c r="P46" s="90">
        <f>+N46-O46</f>
        <v>67</v>
      </c>
    </row>
    <row r="47" spans="1:17" x14ac:dyDescent="0.2">
      <c r="A47" s="19" t="s">
        <v>33</v>
      </c>
      <c r="B47" s="89">
        <f t="shared" si="0"/>
        <v>846</v>
      </c>
      <c r="C47" s="89">
        <f t="shared" si="1"/>
        <v>264</v>
      </c>
      <c r="D47" s="89">
        <f t="shared" ref="D47:D71" si="2">+B47-C47</f>
        <v>582</v>
      </c>
      <c r="E47" s="90"/>
      <c r="F47" s="90">
        <v>459</v>
      </c>
      <c r="G47" s="90">
        <v>146</v>
      </c>
      <c r="H47" s="90">
        <f t="shared" ref="H47:H71" si="3">+F47-G47</f>
        <v>313</v>
      </c>
      <c r="I47" s="90"/>
      <c r="J47" s="90">
        <v>231</v>
      </c>
      <c r="K47" s="90">
        <v>73</v>
      </c>
      <c r="L47" s="90">
        <f t="shared" ref="L47:L71" si="4">+J47-K47</f>
        <v>158</v>
      </c>
      <c r="M47" s="90"/>
      <c r="N47" s="90">
        <v>156</v>
      </c>
      <c r="O47" s="90">
        <v>45</v>
      </c>
      <c r="P47" s="90">
        <f t="shared" ref="P47:P71" si="5">+N47-O47</f>
        <v>111</v>
      </c>
    </row>
    <row r="48" spans="1:17" s="1" customFormat="1" x14ac:dyDescent="0.2">
      <c r="A48" s="19" t="s">
        <v>19</v>
      </c>
      <c r="B48" s="89">
        <f t="shared" si="0"/>
        <v>503</v>
      </c>
      <c r="C48" s="89">
        <f t="shared" si="1"/>
        <v>163</v>
      </c>
      <c r="D48" s="89">
        <f t="shared" si="2"/>
        <v>340</v>
      </c>
      <c r="E48" s="90"/>
      <c r="F48" s="90">
        <v>289</v>
      </c>
      <c r="G48" s="90">
        <v>82</v>
      </c>
      <c r="H48" s="90">
        <f t="shared" si="3"/>
        <v>207</v>
      </c>
      <c r="I48" s="90"/>
      <c r="J48" s="90">
        <v>131</v>
      </c>
      <c r="K48" s="90">
        <v>55</v>
      </c>
      <c r="L48" s="90">
        <f t="shared" si="4"/>
        <v>76</v>
      </c>
      <c r="M48" s="90"/>
      <c r="N48" s="90">
        <v>83</v>
      </c>
      <c r="O48" s="90">
        <v>26</v>
      </c>
      <c r="P48" s="90">
        <f t="shared" si="5"/>
        <v>57</v>
      </c>
    </row>
    <row r="49" spans="1:16" s="1" customFormat="1" x14ac:dyDescent="0.2">
      <c r="A49" s="19" t="s">
        <v>34</v>
      </c>
      <c r="B49" s="89">
        <f t="shared" si="0"/>
        <v>1466</v>
      </c>
      <c r="C49" s="89">
        <f t="shared" si="1"/>
        <v>545</v>
      </c>
      <c r="D49" s="89">
        <f t="shared" si="2"/>
        <v>921</v>
      </c>
      <c r="E49" s="90"/>
      <c r="F49" s="90">
        <v>671</v>
      </c>
      <c r="G49" s="90">
        <v>254</v>
      </c>
      <c r="H49" s="90">
        <f t="shared" si="3"/>
        <v>417</v>
      </c>
      <c r="I49" s="90"/>
      <c r="J49" s="90">
        <v>435</v>
      </c>
      <c r="K49" s="90">
        <v>157</v>
      </c>
      <c r="L49" s="90">
        <f t="shared" si="4"/>
        <v>278</v>
      </c>
      <c r="M49" s="90"/>
      <c r="N49" s="90">
        <v>360</v>
      </c>
      <c r="O49" s="90">
        <v>134</v>
      </c>
      <c r="P49" s="90">
        <f t="shared" si="5"/>
        <v>226</v>
      </c>
    </row>
    <row r="50" spans="1:16" s="1" customFormat="1" x14ac:dyDescent="0.2">
      <c r="A50" s="19" t="s">
        <v>35</v>
      </c>
      <c r="B50" s="89">
        <f t="shared" si="0"/>
        <v>339</v>
      </c>
      <c r="C50" s="89">
        <f t="shared" si="1"/>
        <v>124</v>
      </c>
      <c r="D50" s="89">
        <f t="shared" si="2"/>
        <v>215</v>
      </c>
      <c r="E50" s="90"/>
      <c r="F50" s="90">
        <v>144</v>
      </c>
      <c r="G50" s="90">
        <v>57</v>
      </c>
      <c r="H50" s="90">
        <f t="shared" si="3"/>
        <v>87</v>
      </c>
      <c r="I50" s="90"/>
      <c r="J50" s="90">
        <v>115</v>
      </c>
      <c r="K50" s="90">
        <v>45</v>
      </c>
      <c r="L50" s="90">
        <f t="shared" si="4"/>
        <v>70</v>
      </c>
      <c r="M50" s="90"/>
      <c r="N50" s="90">
        <v>80</v>
      </c>
      <c r="O50" s="90">
        <v>22</v>
      </c>
      <c r="P50" s="90">
        <f t="shared" si="5"/>
        <v>58</v>
      </c>
    </row>
    <row r="51" spans="1:16" s="1" customFormat="1" x14ac:dyDescent="0.2">
      <c r="A51" s="19" t="s">
        <v>36</v>
      </c>
      <c r="B51" s="89">
        <f t="shared" si="0"/>
        <v>999</v>
      </c>
      <c r="C51" s="89">
        <f t="shared" si="1"/>
        <v>347</v>
      </c>
      <c r="D51" s="89">
        <f t="shared" si="2"/>
        <v>652</v>
      </c>
      <c r="E51" s="91"/>
      <c r="F51" s="91">
        <v>451</v>
      </c>
      <c r="G51" s="91">
        <v>167</v>
      </c>
      <c r="H51" s="90">
        <f t="shared" si="3"/>
        <v>284</v>
      </c>
      <c r="I51" s="91"/>
      <c r="J51" s="91">
        <v>244</v>
      </c>
      <c r="K51" s="91">
        <v>72</v>
      </c>
      <c r="L51" s="90">
        <f t="shared" si="4"/>
        <v>172</v>
      </c>
      <c r="M51" s="91"/>
      <c r="N51" s="91">
        <v>304</v>
      </c>
      <c r="O51" s="91">
        <v>108</v>
      </c>
      <c r="P51" s="90">
        <f t="shared" si="5"/>
        <v>196</v>
      </c>
    </row>
    <row r="52" spans="1:16" s="1" customFormat="1" x14ac:dyDescent="0.2">
      <c r="A52" s="19" t="s">
        <v>53</v>
      </c>
      <c r="B52" s="89">
        <f t="shared" si="0"/>
        <v>340</v>
      </c>
      <c r="C52" s="89">
        <f t="shared" si="1"/>
        <v>131</v>
      </c>
      <c r="D52" s="89">
        <f t="shared" si="2"/>
        <v>209</v>
      </c>
      <c r="E52" s="91"/>
      <c r="F52" s="91">
        <v>159</v>
      </c>
      <c r="G52" s="91">
        <v>70</v>
      </c>
      <c r="H52" s="90">
        <f t="shared" si="3"/>
        <v>89</v>
      </c>
      <c r="I52" s="91"/>
      <c r="J52" s="91">
        <v>108</v>
      </c>
      <c r="K52" s="91">
        <v>43</v>
      </c>
      <c r="L52" s="90">
        <f t="shared" si="4"/>
        <v>65</v>
      </c>
      <c r="M52" s="91"/>
      <c r="N52" s="91">
        <v>73</v>
      </c>
      <c r="O52" s="91">
        <v>18</v>
      </c>
      <c r="P52" s="90">
        <f t="shared" si="5"/>
        <v>55</v>
      </c>
    </row>
    <row r="53" spans="1:16" s="1" customFormat="1" x14ac:dyDescent="0.2">
      <c r="A53" s="19" t="s">
        <v>28</v>
      </c>
      <c r="B53" s="89">
        <f t="shared" si="0"/>
        <v>1833</v>
      </c>
      <c r="C53" s="89">
        <f t="shared" si="1"/>
        <v>770</v>
      </c>
      <c r="D53" s="89">
        <f t="shared" si="2"/>
        <v>1063</v>
      </c>
      <c r="E53" s="91"/>
      <c r="F53" s="91">
        <v>930</v>
      </c>
      <c r="G53" s="91">
        <v>380</v>
      </c>
      <c r="H53" s="90">
        <f t="shared" si="3"/>
        <v>550</v>
      </c>
      <c r="I53" s="91"/>
      <c r="J53" s="91">
        <v>517</v>
      </c>
      <c r="K53" s="91">
        <v>231</v>
      </c>
      <c r="L53" s="90">
        <f t="shared" si="4"/>
        <v>286</v>
      </c>
      <c r="M53" s="91"/>
      <c r="N53" s="91">
        <v>386</v>
      </c>
      <c r="O53" s="91">
        <v>159</v>
      </c>
      <c r="P53" s="90">
        <f t="shared" si="5"/>
        <v>227</v>
      </c>
    </row>
    <row r="54" spans="1:16" s="1" customFormat="1" x14ac:dyDescent="0.2">
      <c r="A54" s="19" t="s">
        <v>37</v>
      </c>
      <c r="B54" s="89">
        <f t="shared" si="0"/>
        <v>574</v>
      </c>
      <c r="C54" s="89">
        <f t="shared" si="1"/>
        <v>226</v>
      </c>
      <c r="D54" s="89">
        <f t="shared" si="2"/>
        <v>348</v>
      </c>
      <c r="E54" s="90"/>
      <c r="F54" s="90">
        <v>286</v>
      </c>
      <c r="G54" s="90">
        <v>110</v>
      </c>
      <c r="H54" s="90">
        <f t="shared" si="3"/>
        <v>176</v>
      </c>
      <c r="I54" s="90"/>
      <c r="J54" s="90">
        <v>148</v>
      </c>
      <c r="K54" s="90">
        <v>60</v>
      </c>
      <c r="L54" s="90">
        <f t="shared" si="4"/>
        <v>88</v>
      </c>
      <c r="M54" s="90"/>
      <c r="N54" s="90">
        <v>140</v>
      </c>
      <c r="O54" s="90">
        <v>56</v>
      </c>
      <c r="P54" s="90">
        <f t="shared" si="5"/>
        <v>84</v>
      </c>
    </row>
    <row r="55" spans="1:16" s="1" customFormat="1" x14ac:dyDescent="0.2">
      <c r="A55" s="19" t="s">
        <v>38</v>
      </c>
      <c r="B55" s="89">
        <f t="shared" si="0"/>
        <v>1226</v>
      </c>
      <c r="C55" s="89">
        <f t="shared" si="1"/>
        <v>347</v>
      </c>
      <c r="D55" s="89">
        <f t="shared" si="2"/>
        <v>879</v>
      </c>
      <c r="E55" s="91"/>
      <c r="F55" s="91">
        <v>650</v>
      </c>
      <c r="G55" s="91">
        <v>208</v>
      </c>
      <c r="H55" s="90">
        <f t="shared" si="3"/>
        <v>442</v>
      </c>
      <c r="I55" s="91"/>
      <c r="J55" s="91">
        <v>323</v>
      </c>
      <c r="K55" s="91">
        <v>87</v>
      </c>
      <c r="L55" s="90">
        <f t="shared" si="4"/>
        <v>236</v>
      </c>
      <c r="M55" s="91"/>
      <c r="N55" s="91">
        <v>253</v>
      </c>
      <c r="O55" s="91">
        <v>52</v>
      </c>
      <c r="P55" s="90">
        <f t="shared" si="5"/>
        <v>201</v>
      </c>
    </row>
    <row r="56" spans="1:16" s="1" customFormat="1" x14ac:dyDescent="0.2">
      <c r="A56" s="19" t="s">
        <v>39</v>
      </c>
      <c r="B56" s="89">
        <f t="shared" si="0"/>
        <v>349</v>
      </c>
      <c r="C56" s="89">
        <f t="shared" si="1"/>
        <v>100</v>
      </c>
      <c r="D56" s="89">
        <f t="shared" si="2"/>
        <v>249</v>
      </c>
      <c r="E56" s="91"/>
      <c r="F56" s="91">
        <v>177</v>
      </c>
      <c r="G56" s="91">
        <v>48</v>
      </c>
      <c r="H56" s="90">
        <f t="shared" si="3"/>
        <v>129</v>
      </c>
      <c r="I56" s="91"/>
      <c r="J56" s="91">
        <v>119</v>
      </c>
      <c r="K56" s="91">
        <v>34</v>
      </c>
      <c r="L56" s="90">
        <f t="shared" si="4"/>
        <v>85</v>
      </c>
      <c r="M56" s="91"/>
      <c r="N56" s="91">
        <v>53</v>
      </c>
      <c r="O56" s="91">
        <v>18</v>
      </c>
      <c r="P56" s="90">
        <f t="shared" si="5"/>
        <v>35</v>
      </c>
    </row>
    <row r="57" spans="1:16" s="1" customFormat="1" x14ac:dyDescent="0.2">
      <c r="A57" s="18" t="s">
        <v>20</v>
      </c>
      <c r="B57" s="89">
        <f t="shared" si="0"/>
        <v>893</v>
      </c>
      <c r="C57" s="89">
        <f t="shared" si="1"/>
        <v>294</v>
      </c>
      <c r="D57" s="89">
        <f t="shared" si="2"/>
        <v>599</v>
      </c>
      <c r="E57" s="89"/>
      <c r="F57" s="90">
        <v>422</v>
      </c>
      <c r="G57" s="90">
        <v>153</v>
      </c>
      <c r="H57" s="90">
        <f t="shared" si="3"/>
        <v>269</v>
      </c>
      <c r="I57" s="89"/>
      <c r="J57" s="90">
        <v>241</v>
      </c>
      <c r="K57" s="90">
        <v>75</v>
      </c>
      <c r="L57" s="90">
        <f t="shared" si="4"/>
        <v>166</v>
      </c>
      <c r="M57" s="89"/>
      <c r="N57" s="90">
        <v>230</v>
      </c>
      <c r="O57" s="90">
        <v>66</v>
      </c>
      <c r="P57" s="90">
        <f t="shared" si="5"/>
        <v>164</v>
      </c>
    </row>
    <row r="58" spans="1:16" s="1" customFormat="1" x14ac:dyDescent="0.2">
      <c r="A58" s="19" t="s">
        <v>40</v>
      </c>
      <c r="B58" s="89">
        <f t="shared" si="0"/>
        <v>273</v>
      </c>
      <c r="C58" s="89">
        <f t="shared" si="1"/>
        <v>66</v>
      </c>
      <c r="D58" s="89">
        <f t="shared" si="2"/>
        <v>207</v>
      </c>
      <c r="E58" s="89"/>
      <c r="F58" s="89">
        <v>169</v>
      </c>
      <c r="G58" s="89">
        <v>37</v>
      </c>
      <c r="H58" s="90">
        <f t="shared" si="3"/>
        <v>132</v>
      </c>
      <c r="I58" s="89"/>
      <c r="J58" s="89">
        <v>66</v>
      </c>
      <c r="K58" s="89">
        <v>16</v>
      </c>
      <c r="L58" s="90">
        <f t="shared" si="4"/>
        <v>50</v>
      </c>
      <c r="M58" s="89"/>
      <c r="N58" s="89">
        <v>38</v>
      </c>
      <c r="O58" s="89">
        <v>13</v>
      </c>
      <c r="P58" s="90">
        <f t="shared" si="5"/>
        <v>25</v>
      </c>
    </row>
    <row r="59" spans="1:16" s="1" customFormat="1" x14ac:dyDescent="0.2">
      <c r="A59" s="19" t="s">
        <v>21</v>
      </c>
      <c r="B59" s="89">
        <f t="shared" si="0"/>
        <v>662</v>
      </c>
      <c r="C59" s="89">
        <f t="shared" si="1"/>
        <v>247</v>
      </c>
      <c r="D59" s="89">
        <f t="shared" si="2"/>
        <v>415</v>
      </c>
      <c r="E59" s="89"/>
      <c r="F59" s="89">
        <v>378</v>
      </c>
      <c r="G59" s="89">
        <v>140</v>
      </c>
      <c r="H59" s="90">
        <f t="shared" si="3"/>
        <v>238</v>
      </c>
      <c r="I59" s="89"/>
      <c r="J59" s="89">
        <v>150</v>
      </c>
      <c r="K59" s="89">
        <v>51</v>
      </c>
      <c r="L59" s="90">
        <f t="shared" si="4"/>
        <v>99</v>
      </c>
      <c r="M59" s="89"/>
      <c r="N59" s="89">
        <v>134</v>
      </c>
      <c r="O59" s="89">
        <v>56</v>
      </c>
      <c r="P59" s="90">
        <f t="shared" si="5"/>
        <v>78</v>
      </c>
    </row>
    <row r="60" spans="1:16" s="1" customFormat="1" x14ac:dyDescent="0.2">
      <c r="A60" s="19" t="s">
        <v>87</v>
      </c>
      <c r="B60" s="89">
        <f t="shared" si="0"/>
        <v>202</v>
      </c>
      <c r="C60" s="89">
        <f t="shared" si="1"/>
        <v>56</v>
      </c>
      <c r="D60" s="89">
        <f t="shared" si="2"/>
        <v>146</v>
      </c>
      <c r="E60" s="89"/>
      <c r="F60" s="89">
        <v>92</v>
      </c>
      <c r="G60" s="89">
        <v>26</v>
      </c>
      <c r="H60" s="90">
        <f t="shared" si="3"/>
        <v>66</v>
      </c>
      <c r="I60" s="89"/>
      <c r="J60" s="89">
        <v>58</v>
      </c>
      <c r="K60" s="89">
        <v>18</v>
      </c>
      <c r="L60" s="90">
        <f t="shared" si="4"/>
        <v>40</v>
      </c>
      <c r="M60" s="89"/>
      <c r="N60" s="89">
        <v>52</v>
      </c>
      <c r="O60" s="89">
        <v>12</v>
      </c>
      <c r="P60" s="90">
        <f t="shared" si="5"/>
        <v>40</v>
      </c>
    </row>
    <row r="61" spans="1:16" s="1" customFormat="1" x14ac:dyDescent="0.2">
      <c r="A61" s="19" t="s">
        <v>29</v>
      </c>
      <c r="B61" s="89">
        <f t="shared" si="0"/>
        <v>518</v>
      </c>
      <c r="C61" s="89">
        <f t="shared" si="1"/>
        <v>210</v>
      </c>
      <c r="D61" s="89">
        <f t="shared" si="2"/>
        <v>308</v>
      </c>
      <c r="E61" s="89"/>
      <c r="F61" s="89">
        <v>277</v>
      </c>
      <c r="G61" s="89">
        <v>128</v>
      </c>
      <c r="H61" s="90">
        <f t="shared" si="3"/>
        <v>149</v>
      </c>
      <c r="I61" s="89"/>
      <c r="J61" s="89">
        <v>139</v>
      </c>
      <c r="K61" s="89">
        <v>53</v>
      </c>
      <c r="L61" s="90">
        <f t="shared" si="4"/>
        <v>86</v>
      </c>
      <c r="M61" s="89"/>
      <c r="N61" s="89">
        <v>102</v>
      </c>
      <c r="O61" s="89">
        <v>29</v>
      </c>
      <c r="P61" s="90">
        <f t="shared" si="5"/>
        <v>73</v>
      </c>
    </row>
    <row r="62" spans="1:16" s="1" customFormat="1" x14ac:dyDescent="0.2">
      <c r="A62" s="19" t="s">
        <v>41</v>
      </c>
      <c r="B62" s="89">
        <f t="shared" si="0"/>
        <v>1218</v>
      </c>
      <c r="C62" s="89">
        <f t="shared" si="1"/>
        <v>428</v>
      </c>
      <c r="D62" s="89">
        <f t="shared" si="2"/>
        <v>790</v>
      </c>
      <c r="E62" s="89"/>
      <c r="F62" s="89">
        <v>668</v>
      </c>
      <c r="G62" s="89">
        <v>224</v>
      </c>
      <c r="H62" s="90">
        <f t="shared" si="3"/>
        <v>444</v>
      </c>
      <c r="I62" s="89"/>
      <c r="J62" s="89">
        <v>315</v>
      </c>
      <c r="K62" s="89">
        <v>117</v>
      </c>
      <c r="L62" s="90">
        <f t="shared" si="4"/>
        <v>198</v>
      </c>
      <c r="M62" s="89"/>
      <c r="N62" s="89">
        <v>235</v>
      </c>
      <c r="O62" s="89">
        <v>87</v>
      </c>
      <c r="P62" s="90">
        <f t="shared" si="5"/>
        <v>148</v>
      </c>
    </row>
    <row r="63" spans="1:16" s="1" customFormat="1" x14ac:dyDescent="0.2">
      <c r="A63" s="19" t="s">
        <v>42</v>
      </c>
      <c r="B63" s="89">
        <f t="shared" si="0"/>
        <v>1394</v>
      </c>
      <c r="C63" s="89">
        <f t="shared" si="1"/>
        <v>479</v>
      </c>
      <c r="D63" s="89">
        <f t="shared" si="2"/>
        <v>915</v>
      </c>
      <c r="E63" s="89"/>
      <c r="F63" s="89">
        <v>702</v>
      </c>
      <c r="G63" s="89">
        <v>253</v>
      </c>
      <c r="H63" s="90">
        <f t="shared" si="3"/>
        <v>449</v>
      </c>
      <c r="I63" s="89"/>
      <c r="J63" s="89">
        <v>417</v>
      </c>
      <c r="K63" s="89">
        <v>137</v>
      </c>
      <c r="L63" s="90">
        <f t="shared" si="4"/>
        <v>280</v>
      </c>
      <c r="M63" s="89"/>
      <c r="N63" s="89">
        <v>275</v>
      </c>
      <c r="O63" s="89">
        <v>89</v>
      </c>
      <c r="P63" s="90">
        <f t="shared" si="5"/>
        <v>186</v>
      </c>
    </row>
    <row r="64" spans="1:16" s="1" customFormat="1" x14ac:dyDescent="0.2">
      <c r="A64" s="19" t="s">
        <v>30</v>
      </c>
      <c r="B64" s="89">
        <f t="shared" si="0"/>
        <v>418</v>
      </c>
      <c r="C64" s="89">
        <f t="shared" si="1"/>
        <v>187</v>
      </c>
      <c r="D64" s="89">
        <f t="shared" si="2"/>
        <v>231</v>
      </c>
      <c r="E64" s="89"/>
      <c r="F64" s="89">
        <v>183</v>
      </c>
      <c r="G64" s="89">
        <v>104</v>
      </c>
      <c r="H64" s="90">
        <f t="shared" si="3"/>
        <v>79</v>
      </c>
      <c r="I64" s="89"/>
      <c r="J64" s="89">
        <v>147</v>
      </c>
      <c r="K64" s="89">
        <v>56</v>
      </c>
      <c r="L64" s="90">
        <f t="shared" si="4"/>
        <v>91</v>
      </c>
      <c r="M64" s="89"/>
      <c r="N64" s="89">
        <v>88</v>
      </c>
      <c r="O64" s="89">
        <v>27</v>
      </c>
      <c r="P64" s="90">
        <f t="shared" si="5"/>
        <v>61</v>
      </c>
    </row>
    <row r="65" spans="1:16" s="1" customFormat="1" x14ac:dyDescent="0.2">
      <c r="A65" s="19" t="s">
        <v>31</v>
      </c>
      <c r="B65" s="89">
        <f t="shared" si="0"/>
        <v>407</v>
      </c>
      <c r="C65" s="89">
        <f t="shared" si="1"/>
        <v>144</v>
      </c>
      <c r="D65" s="89">
        <f t="shared" si="2"/>
        <v>263</v>
      </c>
      <c r="E65" s="89"/>
      <c r="F65" s="89">
        <v>175</v>
      </c>
      <c r="G65" s="89">
        <v>72</v>
      </c>
      <c r="H65" s="90">
        <f t="shared" si="3"/>
        <v>103</v>
      </c>
      <c r="I65" s="89"/>
      <c r="J65" s="89">
        <v>119</v>
      </c>
      <c r="K65" s="89">
        <v>31</v>
      </c>
      <c r="L65" s="90">
        <f t="shared" si="4"/>
        <v>88</v>
      </c>
      <c r="M65" s="89"/>
      <c r="N65" s="89">
        <v>113</v>
      </c>
      <c r="O65" s="89">
        <v>41</v>
      </c>
      <c r="P65" s="90">
        <f t="shared" si="5"/>
        <v>72</v>
      </c>
    </row>
    <row r="66" spans="1:16" s="1" customFormat="1" x14ac:dyDescent="0.2">
      <c r="A66" s="19" t="s">
        <v>32</v>
      </c>
      <c r="B66" s="89">
        <f t="shared" si="0"/>
        <v>1164</v>
      </c>
      <c r="C66" s="89">
        <f t="shared" si="1"/>
        <v>357</v>
      </c>
      <c r="D66" s="89">
        <f t="shared" si="2"/>
        <v>807</v>
      </c>
      <c r="E66" s="89"/>
      <c r="F66" s="89">
        <v>579</v>
      </c>
      <c r="G66" s="89">
        <v>179</v>
      </c>
      <c r="H66" s="90">
        <f t="shared" si="3"/>
        <v>400</v>
      </c>
      <c r="I66" s="89"/>
      <c r="J66" s="89">
        <v>345</v>
      </c>
      <c r="K66" s="89">
        <v>115</v>
      </c>
      <c r="L66" s="90">
        <f t="shared" si="4"/>
        <v>230</v>
      </c>
      <c r="M66" s="89"/>
      <c r="N66" s="89">
        <v>240</v>
      </c>
      <c r="O66" s="89">
        <v>63</v>
      </c>
      <c r="P66" s="90">
        <f t="shared" si="5"/>
        <v>177</v>
      </c>
    </row>
    <row r="67" spans="1:16" s="1" customFormat="1" x14ac:dyDescent="0.2">
      <c r="A67" s="19" t="s">
        <v>54</v>
      </c>
      <c r="B67" s="89">
        <f t="shared" si="0"/>
        <v>809</v>
      </c>
      <c r="C67" s="89">
        <f t="shared" si="1"/>
        <v>267</v>
      </c>
      <c r="D67" s="89">
        <f t="shared" si="2"/>
        <v>542</v>
      </c>
      <c r="E67" s="89"/>
      <c r="F67" s="89">
        <v>449</v>
      </c>
      <c r="G67" s="89">
        <v>142</v>
      </c>
      <c r="H67" s="90">
        <f t="shared" si="3"/>
        <v>307</v>
      </c>
      <c r="I67" s="89"/>
      <c r="J67" s="89">
        <v>217</v>
      </c>
      <c r="K67" s="89">
        <v>79</v>
      </c>
      <c r="L67" s="90">
        <f t="shared" si="4"/>
        <v>138</v>
      </c>
      <c r="M67" s="89"/>
      <c r="N67" s="89">
        <v>143</v>
      </c>
      <c r="O67" s="89">
        <v>46</v>
      </c>
      <c r="P67" s="90">
        <f t="shared" si="5"/>
        <v>97</v>
      </c>
    </row>
    <row r="68" spans="1:16" s="1" customFormat="1" x14ac:dyDescent="0.2">
      <c r="A68" s="19" t="s">
        <v>43</v>
      </c>
      <c r="B68" s="89">
        <f t="shared" si="0"/>
        <v>628</v>
      </c>
      <c r="C68" s="89">
        <f t="shared" si="1"/>
        <v>201</v>
      </c>
      <c r="D68" s="89">
        <f t="shared" si="2"/>
        <v>427</v>
      </c>
      <c r="E68" s="89"/>
      <c r="F68" s="89">
        <v>238</v>
      </c>
      <c r="G68" s="89">
        <v>76</v>
      </c>
      <c r="H68" s="90">
        <f t="shared" si="3"/>
        <v>162</v>
      </c>
      <c r="I68" s="89"/>
      <c r="J68" s="89">
        <v>223</v>
      </c>
      <c r="K68" s="89">
        <v>66</v>
      </c>
      <c r="L68" s="90">
        <f t="shared" si="4"/>
        <v>157</v>
      </c>
      <c r="M68" s="89"/>
      <c r="N68" s="89">
        <v>167</v>
      </c>
      <c r="O68" s="89">
        <v>59</v>
      </c>
      <c r="P68" s="90">
        <f t="shared" si="5"/>
        <v>108</v>
      </c>
    </row>
    <row r="69" spans="1:16" s="1" customFormat="1" x14ac:dyDescent="0.2">
      <c r="A69" s="19" t="s">
        <v>44</v>
      </c>
      <c r="B69" s="89">
        <f t="shared" si="0"/>
        <v>531</v>
      </c>
      <c r="C69" s="89">
        <f t="shared" si="1"/>
        <v>139</v>
      </c>
      <c r="D69" s="89">
        <f t="shared" si="2"/>
        <v>392</v>
      </c>
      <c r="E69" s="89"/>
      <c r="F69" s="89">
        <v>306</v>
      </c>
      <c r="G69" s="89">
        <v>78</v>
      </c>
      <c r="H69" s="90">
        <f t="shared" si="3"/>
        <v>228</v>
      </c>
      <c r="I69" s="89"/>
      <c r="J69" s="89">
        <v>135</v>
      </c>
      <c r="K69" s="89">
        <v>34</v>
      </c>
      <c r="L69" s="90">
        <f t="shared" si="4"/>
        <v>101</v>
      </c>
      <c r="M69" s="89"/>
      <c r="N69" s="89">
        <v>90</v>
      </c>
      <c r="O69" s="89">
        <v>27</v>
      </c>
      <c r="P69" s="90">
        <f t="shared" si="5"/>
        <v>63</v>
      </c>
    </row>
    <row r="70" spans="1:16" s="1" customFormat="1" x14ac:dyDescent="0.2">
      <c r="A70" s="19" t="s">
        <v>45</v>
      </c>
      <c r="B70" s="89">
        <f t="shared" si="0"/>
        <v>1180</v>
      </c>
      <c r="C70" s="89">
        <f t="shared" si="1"/>
        <v>307</v>
      </c>
      <c r="D70" s="89">
        <f t="shared" si="2"/>
        <v>873</v>
      </c>
      <c r="E70" s="89"/>
      <c r="F70" s="89">
        <v>540</v>
      </c>
      <c r="G70" s="89">
        <v>134</v>
      </c>
      <c r="H70" s="90">
        <f t="shared" si="3"/>
        <v>406</v>
      </c>
      <c r="I70" s="89"/>
      <c r="J70" s="89">
        <v>374</v>
      </c>
      <c r="K70" s="89">
        <v>93</v>
      </c>
      <c r="L70" s="90">
        <f t="shared" si="4"/>
        <v>281</v>
      </c>
      <c r="M70" s="89"/>
      <c r="N70" s="89">
        <v>266</v>
      </c>
      <c r="O70" s="89">
        <v>80</v>
      </c>
      <c r="P70" s="90">
        <f t="shared" si="5"/>
        <v>186</v>
      </c>
    </row>
    <row r="71" spans="1:16" s="1" customFormat="1" ht="13.5" thickBot="1" x14ac:dyDescent="0.25">
      <c r="A71" s="19" t="s">
        <v>46</v>
      </c>
      <c r="B71" s="89">
        <f t="shared" si="0"/>
        <v>357</v>
      </c>
      <c r="C71" s="89">
        <f t="shared" si="1"/>
        <v>77</v>
      </c>
      <c r="D71" s="89">
        <f t="shared" si="2"/>
        <v>280</v>
      </c>
      <c r="E71" s="89"/>
      <c r="F71" s="89">
        <v>151</v>
      </c>
      <c r="G71" s="89">
        <v>22</v>
      </c>
      <c r="H71" s="90">
        <f t="shared" si="3"/>
        <v>129</v>
      </c>
      <c r="I71" s="89"/>
      <c r="J71" s="89">
        <v>132</v>
      </c>
      <c r="K71" s="89">
        <v>37</v>
      </c>
      <c r="L71" s="90">
        <f t="shared" si="4"/>
        <v>95</v>
      </c>
      <c r="M71" s="89"/>
      <c r="N71" s="89">
        <v>74</v>
      </c>
      <c r="O71" s="89">
        <v>18</v>
      </c>
      <c r="P71" s="90">
        <f t="shared" si="5"/>
        <v>56</v>
      </c>
    </row>
    <row r="72" spans="1:16" s="1" customFormat="1" x14ac:dyDescent="0.2">
      <c r="A72" s="134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</row>
  </sheetData>
  <mergeCells count="15">
    <mergeCell ref="N41:P41"/>
    <mergeCell ref="F6:H6"/>
    <mergeCell ref="J6:L6"/>
    <mergeCell ref="N6:P6"/>
    <mergeCell ref="A41:A42"/>
    <mergeCell ref="B41:D41"/>
    <mergeCell ref="F41:H41"/>
    <mergeCell ref="J41:L41"/>
    <mergeCell ref="A6:A7"/>
    <mergeCell ref="B6:D6"/>
    <mergeCell ref="A1:P1"/>
    <mergeCell ref="A2:P2"/>
    <mergeCell ref="A3:P3"/>
    <mergeCell ref="A4:P4"/>
    <mergeCell ref="A5:P5"/>
  </mergeCells>
  <conditionalFormatting sqref="B44:D71">
    <cfRule type="cellIs" dxfId="9" priority="12" operator="equal">
      <formula>0</formula>
    </cfRule>
  </conditionalFormatting>
  <conditionalFormatting sqref="B9:P36">
    <cfRule type="cellIs" dxfId="8" priority="21" operator="equal">
      <formula>0</formula>
    </cfRule>
  </conditionalFormatting>
  <conditionalFormatting sqref="E44:E52">
    <cfRule type="cellIs" dxfId="7" priority="17" operator="equal">
      <formula>0</formula>
    </cfRule>
  </conditionalFormatting>
  <conditionalFormatting sqref="E52:G57">
    <cfRule type="cellIs" dxfId="6" priority="15" operator="equal">
      <formula>0</formula>
    </cfRule>
  </conditionalFormatting>
  <conditionalFormatting sqref="F46:G51">
    <cfRule type="cellIs" dxfId="5" priority="14" operator="equal">
      <formula>0</formula>
    </cfRule>
  </conditionalFormatting>
  <conditionalFormatting sqref="F44:P45">
    <cfRule type="cellIs" dxfId="4" priority="6" operator="equal">
      <formula>0</formula>
    </cfRule>
  </conditionalFormatting>
  <conditionalFormatting sqref="H46:H71">
    <cfRule type="cellIs" dxfId="3" priority="3" operator="equal">
      <formula>0</formula>
    </cfRule>
  </conditionalFormatting>
  <conditionalFormatting sqref="I46:K57 M46:O57">
    <cfRule type="cellIs" dxfId="2" priority="20" operator="equal">
      <formula>0</formula>
    </cfRule>
  </conditionalFormatting>
  <conditionalFormatting sqref="L46:L71">
    <cfRule type="cellIs" dxfId="1" priority="2" operator="equal">
      <formula>0</formula>
    </cfRule>
  </conditionalFormatting>
  <conditionalFormatting sqref="P46:P71">
    <cfRule type="cellIs" dxfId="0" priority="1" operator="equal">
      <formula>0</formula>
    </cfRule>
  </conditionalFormatting>
  <hyperlinks>
    <hyperlink ref="Q2" location="Contenido!A1" display="Contenido" xr:uid="{00000000-0004-0000-35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tabColor theme="4" tint="0.59999389629810485"/>
    <pageSetUpPr fitToPage="1"/>
  </sheetPr>
  <dimension ref="A1:N33"/>
  <sheetViews>
    <sheetView showGridLines="0" zoomScaleNormal="100" zoomScaleSheetLayoutView="100" workbookViewId="0">
      <selection activeCell="N2" sqref="N2"/>
    </sheetView>
  </sheetViews>
  <sheetFormatPr baseColWidth="10" defaultColWidth="7.625" defaultRowHeight="12.75" x14ac:dyDescent="0.2"/>
  <cols>
    <col min="1" max="1" width="12" style="25" customWidth="1"/>
    <col min="2" max="13" width="8.375" style="33" customWidth="1"/>
    <col min="14" max="14" width="9.5" style="33" customWidth="1"/>
    <col min="15" max="16384" width="7.625" style="33"/>
  </cols>
  <sheetData>
    <row r="1" spans="1:14" ht="15" customHeight="1" x14ac:dyDescent="0.25">
      <c r="A1" s="163" t="s">
        <v>147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ht="15" customHeight="1" x14ac:dyDescent="0.25">
      <c r="A2" s="164" t="s">
        <v>149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02" t="s">
        <v>124</v>
      </c>
    </row>
    <row r="3" spans="1:14" ht="15" x14ac:dyDescent="0.25">
      <c r="A3" s="164" t="s">
        <v>155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ht="15" x14ac:dyDescent="0.25">
      <c r="A4" s="163" t="s">
        <v>78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x14ac:dyDescent="0.25">
      <c r="A5" s="163" t="s">
        <v>59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s="42" customFormat="1" ht="27" customHeight="1" x14ac:dyDescent="0.15">
      <c r="A6" s="104" t="s">
        <v>156</v>
      </c>
      <c r="B6" s="101">
        <v>2010</v>
      </c>
      <c r="C6" s="101">
        <v>2011</v>
      </c>
      <c r="D6" s="101">
        <v>2012</v>
      </c>
      <c r="E6" s="101">
        <v>2013</v>
      </c>
      <c r="F6" s="101">
        <v>2014</v>
      </c>
      <c r="G6" s="101">
        <v>2015</v>
      </c>
      <c r="H6" s="101">
        <v>2016</v>
      </c>
      <c r="I6" s="101">
        <v>2017</v>
      </c>
      <c r="J6" s="101">
        <v>2018</v>
      </c>
      <c r="K6" s="101">
        <v>2019</v>
      </c>
      <c r="L6" s="101">
        <v>2020</v>
      </c>
      <c r="M6" s="101">
        <v>2021</v>
      </c>
    </row>
    <row r="7" spans="1:14" ht="6.75" customHeight="1" x14ac:dyDescent="0.2">
      <c r="A7" s="41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s="26" customFormat="1" ht="13.5" customHeight="1" x14ac:dyDescent="0.2">
      <c r="A8" s="162" t="s">
        <v>101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</row>
    <row r="9" spans="1:14" s="63" customFormat="1" x14ac:dyDescent="0.2">
      <c r="A9" s="29" t="s">
        <v>6</v>
      </c>
      <c r="B9" s="60">
        <v>13762</v>
      </c>
      <c r="C9" s="60">
        <v>12343</v>
      </c>
      <c r="D9" s="60">
        <v>11752</v>
      </c>
      <c r="E9" s="60">
        <v>7812</v>
      </c>
      <c r="F9" s="60">
        <v>6147</v>
      </c>
      <c r="G9" s="60">
        <v>5897</v>
      </c>
      <c r="H9" s="60">
        <v>4421</v>
      </c>
      <c r="I9" s="60">
        <v>3023</v>
      </c>
      <c r="J9" s="60">
        <v>963</v>
      </c>
      <c r="K9" s="60">
        <v>3538</v>
      </c>
      <c r="L9" s="60">
        <v>976</v>
      </c>
      <c r="M9" s="60">
        <v>230</v>
      </c>
    </row>
    <row r="10" spans="1:14" x14ac:dyDescent="0.2">
      <c r="A10" s="28" t="s">
        <v>66</v>
      </c>
      <c r="B10" s="62">
        <v>7430</v>
      </c>
      <c r="C10" s="62">
        <v>6711</v>
      </c>
      <c r="D10" s="62">
        <v>6428</v>
      </c>
      <c r="E10" s="62">
        <v>4406</v>
      </c>
      <c r="F10" s="62">
        <v>3430</v>
      </c>
      <c r="G10" s="62">
        <v>3381</v>
      </c>
      <c r="H10" s="62">
        <v>2524</v>
      </c>
      <c r="I10" s="62">
        <v>1843</v>
      </c>
      <c r="J10" s="62">
        <v>559</v>
      </c>
      <c r="K10" s="62">
        <v>2260</v>
      </c>
      <c r="L10" s="62">
        <v>701</v>
      </c>
      <c r="M10" s="62">
        <v>73</v>
      </c>
    </row>
    <row r="11" spans="1:14" x14ac:dyDescent="0.2">
      <c r="A11" s="30" t="s">
        <v>67</v>
      </c>
      <c r="B11" s="62">
        <v>3100</v>
      </c>
      <c r="C11" s="62">
        <v>2907</v>
      </c>
      <c r="D11" s="62">
        <v>2861</v>
      </c>
      <c r="E11" s="62">
        <v>1961</v>
      </c>
      <c r="F11" s="62">
        <v>1556</v>
      </c>
      <c r="G11" s="62">
        <v>1243</v>
      </c>
      <c r="H11" s="62">
        <v>894</v>
      </c>
      <c r="I11" s="62">
        <v>634</v>
      </c>
      <c r="J11" s="62">
        <v>47</v>
      </c>
      <c r="K11" s="62">
        <v>816</v>
      </c>
      <c r="L11" s="62">
        <v>362</v>
      </c>
      <c r="M11" s="62">
        <v>-135</v>
      </c>
    </row>
    <row r="12" spans="1:14" x14ac:dyDescent="0.2">
      <c r="A12" s="30" t="s">
        <v>68</v>
      </c>
      <c r="B12" s="62">
        <v>2358</v>
      </c>
      <c r="C12" s="62">
        <v>2049</v>
      </c>
      <c r="D12" s="62">
        <v>1872</v>
      </c>
      <c r="E12" s="62">
        <v>1376</v>
      </c>
      <c r="F12" s="62">
        <v>1048</v>
      </c>
      <c r="G12" s="62">
        <v>1170</v>
      </c>
      <c r="H12" s="62">
        <v>878</v>
      </c>
      <c r="I12" s="62">
        <v>756</v>
      </c>
      <c r="J12" s="62">
        <v>228</v>
      </c>
      <c r="K12" s="62">
        <v>847</v>
      </c>
      <c r="L12" s="62">
        <v>292</v>
      </c>
      <c r="M12" s="62">
        <v>58</v>
      </c>
    </row>
    <row r="13" spans="1:14" x14ac:dyDescent="0.2">
      <c r="A13" s="30" t="s">
        <v>69</v>
      </c>
      <c r="B13" s="62">
        <v>1972</v>
      </c>
      <c r="C13" s="62">
        <v>1755</v>
      </c>
      <c r="D13" s="62">
        <v>1695</v>
      </c>
      <c r="E13" s="62">
        <v>1069</v>
      </c>
      <c r="F13" s="62">
        <v>826</v>
      </c>
      <c r="G13" s="62">
        <v>968</v>
      </c>
      <c r="H13" s="62">
        <v>752</v>
      </c>
      <c r="I13" s="62">
        <v>453</v>
      </c>
      <c r="J13" s="62">
        <v>284</v>
      </c>
      <c r="K13" s="62">
        <v>597</v>
      </c>
      <c r="L13" s="62">
        <v>47</v>
      </c>
      <c r="M13" s="62">
        <v>150</v>
      </c>
    </row>
    <row r="14" spans="1:14" ht="6.75" customHeight="1" x14ac:dyDescent="0.2">
      <c r="A14" s="30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spans="1:14" x14ac:dyDescent="0.2">
      <c r="A15" s="28" t="s">
        <v>70</v>
      </c>
      <c r="B15" s="62">
        <v>6332</v>
      </c>
      <c r="C15" s="62">
        <v>5632</v>
      </c>
      <c r="D15" s="62">
        <v>5324</v>
      </c>
      <c r="E15" s="62">
        <v>3406</v>
      </c>
      <c r="F15" s="62">
        <v>2717</v>
      </c>
      <c r="G15" s="62">
        <v>2516</v>
      </c>
      <c r="H15" s="62">
        <v>1897</v>
      </c>
      <c r="I15" s="62">
        <v>1180</v>
      </c>
      <c r="J15" s="62">
        <v>404</v>
      </c>
      <c r="K15" s="62">
        <v>1278</v>
      </c>
      <c r="L15" s="62">
        <v>275</v>
      </c>
      <c r="M15" s="62">
        <v>157</v>
      </c>
      <c r="N15" s="38"/>
    </row>
    <row r="16" spans="1:14" x14ac:dyDescent="0.2">
      <c r="A16" s="30" t="s">
        <v>71</v>
      </c>
      <c r="B16" s="62">
        <v>2308</v>
      </c>
      <c r="C16" s="62">
        <v>2026</v>
      </c>
      <c r="D16" s="62">
        <v>2092</v>
      </c>
      <c r="E16" s="62">
        <v>1362</v>
      </c>
      <c r="F16" s="62">
        <v>1100</v>
      </c>
      <c r="G16" s="62">
        <v>1010</v>
      </c>
      <c r="H16" s="62">
        <v>674</v>
      </c>
      <c r="I16" s="62">
        <v>575</v>
      </c>
      <c r="J16" s="62">
        <v>136</v>
      </c>
      <c r="K16" s="62">
        <v>454</v>
      </c>
      <c r="L16" s="62">
        <v>154</v>
      </c>
      <c r="M16" s="62">
        <v>-3</v>
      </c>
    </row>
    <row r="17" spans="1:14" x14ac:dyDescent="0.2">
      <c r="A17" s="30" t="s">
        <v>72</v>
      </c>
      <c r="B17" s="62">
        <v>2081</v>
      </c>
      <c r="C17" s="62">
        <v>1986</v>
      </c>
      <c r="D17" s="62">
        <v>1803</v>
      </c>
      <c r="E17" s="62">
        <v>1219</v>
      </c>
      <c r="F17" s="62">
        <v>974</v>
      </c>
      <c r="G17" s="62">
        <v>819</v>
      </c>
      <c r="H17" s="62">
        <v>755</v>
      </c>
      <c r="I17" s="62">
        <v>390</v>
      </c>
      <c r="J17" s="62">
        <v>224</v>
      </c>
      <c r="K17" s="62">
        <v>553</v>
      </c>
      <c r="L17" s="62">
        <v>121</v>
      </c>
      <c r="M17" s="62">
        <v>30</v>
      </c>
    </row>
    <row r="18" spans="1:14" x14ac:dyDescent="0.2">
      <c r="A18" s="30" t="s">
        <v>73</v>
      </c>
      <c r="B18" s="62">
        <v>1943</v>
      </c>
      <c r="C18" s="62">
        <v>1620</v>
      </c>
      <c r="D18" s="62">
        <v>1429</v>
      </c>
      <c r="E18" s="62">
        <v>825</v>
      </c>
      <c r="F18" s="62">
        <v>643</v>
      </c>
      <c r="G18" s="62">
        <v>687</v>
      </c>
      <c r="H18" s="62">
        <v>468</v>
      </c>
      <c r="I18" s="62">
        <v>215</v>
      </c>
      <c r="J18" s="62">
        <v>44</v>
      </c>
      <c r="K18" s="62">
        <v>271</v>
      </c>
      <c r="L18" s="62"/>
      <c r="M18" s="62">
        <v>130</v>
      </c>
    </row>
    <row r="19" spans="1:14" ht="6.75" customHeight="1" x14ac:dyDescent="0.2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4" s="26" customFormat="1" ht="15.75" customHeight="1" x14ac:dyDescent="0.2">
      <c r="A20" s="162" t="s">
        <v>157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</row>
    <row r="21" spans="1:14" s="63" customFormat="1" x14ac:dyDescent="0.2">
      <c r="A21" s="29" t="s">
        <v>6</v>
      </c>
      <c r="B21" s="103">
        <v>2.8</v>
      </c>
      <c r="C21" s="103">
        <v>2.6</v>
      </c>
      <c r="D21" s="103">
        <v>2.5</v>
      </c>
      <c r="E21" s="103">
        <v>1.7</v>
      </c>
      <c r="F21" s="103">
        <v>1.4</v>
      </c>
      <c r="G21" s="103">
        <v>1.3</v>
      </c>
      <c r="H21" s="103">
        <v>0.99942128059752788</v>
      </c>
      <c r="I21" s="103">
        <v>0.68340786088592087</v>
      </c>
      <c r="J21" s="103">
        <v>0.21373923812948203</v>
      </c>
      <c r="K21" s="103">
        <v>0.75984871751367533</v>
      </c>
      <c r="L21" s="103">
        <v>0.21078820968243547</v>
      </c>
      <c r="M21" s="103">
        <v>0.1</v>
      </c>
    </row>
    <row r="22" spans="1:14" x14ac:dyDescent="0.2">
      <c r="A22" s="28" t="s">
        <v>66</v>
      </c>
      <c r="B22" s="105">
        <v>3.1</v>
      </c>
      <c r="C22" s="105">
        <v>2.8</v>
      </c>
      <c r="D22" s="105">
        <v>2.8</v>
      </c>
      <c r="E22" s="105">
        <v>1.9</v>
      </c>
      <c r="F22" s="105">
        <v>1.5</v>
      </c>
      <c r="G22" s="105">
        <v>1.5</v>
      </c>
      <c r="H22" s="105">
        <v>1.1019091317881575</v>
      </c>
      <c r="I22" s="105">
        <v>0.81022741760343253</v>
      </c>
      <c r="J22" s="105">
        <v>0.24070964130387976</v>
      </c>
      <c r="K22" s="105">
        <v>0.93987307554749688</v>
      </c>
      <c r="L22" s="105">
        <v>0.29208941852955272</v>
      </c>
      <c r="M22" s="105">
        <v>0</v>
      </c>
    </row>
    <row r="23" spans="1:14" x14ac:dyDescent="0.2">
      <c r="A23" s="30" t="s">
        <v>67</v>
      </c>
      <c r="B23" s="105">
        <v>3.7</v>
      </c>
      <c r="C23" s="105">
        <v>3.5</v>
      </c>
      <c r="D23" s="105">
        <v>3.5</v>
      </c>
      <c r="E23" s="105">
        <v>2.4</v>
      </c>
      <c r="F23" s="105">
        <v>2</v>
      </c>
      <c r="G23" s="105">
        <v>1.6</v>
      </c>
      <c r="H23" s="105">
        <v>1.2050953696838984</v>
      </c>
      <c r="I23" s="105">
        <v>0.89392721684079923</v>
      </c>
      <c r="J23" s="105">
        <v>5.9123959040933906E-2</v>
      </c>
      <c r="K23" s="105">
        <v>0.99235063055612993</v>
      </c>
      <c r="L23" s="105">
        <v>0.50157955994014292</v>
      </c>
      <c r="M23" s="105">
        <v>-0.2</v>
      </c>
    </row>
    <row r="24" spans="1:14" x14ac:dyDescent="0.2">
      <c r="A24" s="30" t="s">
        <v>68</v>
      </c>
      <c r="B24" s="105">
        <v>3</v>
      </c>
      <c r="C24" s="105">
        <v>2.6</v>
      </c>
      <c r="D24" s="105">
        <v>2.5</v>
      </c>
      <c r="E24" s="105">
        <v>1.8</v>
      </c>
      <c r="F24" s="105">
        <v>1.4</v>
      </c>
      <c r="G24" s="105">
        <v>1.5</v>
      </c>
      <c r="H24" s="105">
        <v>1.0898438469750007</v>
      </c>
      <c r="I24" s="105">
        <v>0.94026342300660426</v>
      </c>
      <c r="J24" s="105">
        <v>0.29617313138136186</v>
      </c>
      <c r="K24" s="105">
        <v>1.0190454419673474</v>
      </c>
      <c r="L24" s="105">
        <v>0.33017854517905398</v>
      </c>
      <c r="M24" s="105">
        <v>0.1</v>
      </c>
    </row>
    <row r="25" spans="1:14" x14ac:dyDescent="0.2">
      <c r="A25" s="30" t="s">
        <v>69</v>
      </c>
      <c r="B25" s="105">
        <v>2.5</v>
      </c>
      <c r="C25" s="105">
        <v>2.2999999999999998</v>
      </c>
      <c r="D25" s="105">
        <v>2.2000000000000002</v>
      </c>
      <c r="E25" s="105">
        <v>1.4</v>
      </c>
      <c r="F25" s="105">
        <v>1.1000000000000001</v>
      </c>
      <c r="G25" s="105">
        <v>1.3</v>
      </c>
      <c r="H25" s="105">
        <v>1.0119768537208989</v>
      </c>
      <c r="I25" s="105">
        <v>0.59494884490616096</v>
      </c>
      <c r="J25" s="105">
        <v>0.37489769517121208</v>
      </c>
      <c r="K25" s="105">
        <v>0.79481307913515808</v>
      </c>
      <c r="L25" s="105">
        <v>5.9204393721814935E-2</v>
      </c>
      <c r="M25" s="105">
        <v>0.2</v>
      </c>
    </row>
    <row r="26" spans="1:14" ht="6.75" customHeight="1" x14ac:dyDescent="0.2">
      <c r="A26" s="30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</row>
    <row r="27" spans="1:14" x14ac:dyDescent="0.2">
      <c r="A27" s="28" t="s">
        <v>70</v>
      </c>
      <c r="B27" s="105">
        <v>2.6</v>
      </c>
      <c r="C27" s="105">
        <v>2.2999999999999998</v>
      </c>
      <c r="D27" s="105">
        <v>2.2999999999999998</v>
      </c>
      <c r="E27" s="105">
        <v>1.5</v>
      </c>
      <c r="F27" s="105">
        <v>1.2</v>
      </c>
      <c r="G27" s="105">
        <v>1.2</v>
      </c>
      <c r="H27" s="105">
        <v>0.88936188167783248</v>
      </c>
      <c r="I27" s="105">
        <v>0.54915648632926117</v>
      </c>
      <c r="J27" s="105">
        <v>0.18505031628030544</v>
      </c>
      <c r="K27" s="105">
        <v>0.56759385506370996</v>
      </c>
      <c r="L27" s="105">
        <v>0.12330235081536482</v>
      </c>
      <c r="M27" s="105">
        <v>0.1</v>
      </c>
    </row>
    <row r="28" spans="1:14" x14ac:dyDescent="0.2">
      <c r="A28" s="30" t="s">
        <v>71</v>
      </c>
      <c r="B28" s="105">
        <v>2.7</v>
      </c>
      <c r="C28" s="105">
        <v>2.5</v>
      </c>
      <c r="D28" s="105">
        <v>2.7</v>
      </c>
      <c r="E28" s="105">
        <v>1.8</v>
      </c>
      <c r="F28" s="105">
        <v>1.5</v>
      </c>
      <c r="G28" s="105">
        <v>1.4</v>
      </c>
      <c r="H28" s="105">
        <v>0.9236292875447083</v>
      </c>
      <c r="I28" s="105">
        <v>0.77417096387650963</v>
      </c>
      <c r="J28" s="105">
        <v>0.1789685620665605</v>
      </c>
      <c r="K28" s="105">
        <v>0.59524589948997653</v>
      </c>
      <c r="L28" s="105">
        <v>0.20888720091150778</v>
      </c>
      <c r="M28" s="105">
        <v>0</v>
      </c>
    </row>
    <row r="29" spans="1:14" x14ac:dyDescent="0.2">
      <c r="A29" s="30" t="s">
        <v>72</v>
      </c>
      <c r="B29" s="105">
        <v>2.5</v>
      </c>
      <c r="C29" s="105">
        <v>2.4</v>
      </c>
      <c r="D29" s="105">
        <v>2.4</v>
      </c>
      <c r="E29" s="105">
        <v>1.6</v>
      </c>
      <c r="F29" s="105">
        <v>1.3</v>
      </c>
      <c r="G29" s="105">
        <v>1.1000000000000001</v>
      </c>
      <c r="H29" s="105">
        <v>1.064639855603813</v>
      </c>
      <c r="I29" s="105">
        <v>0.54515718698891513</v>
      </c>
      <c r="J29" s="105">
        <v>0.30980305377295858</v>
      </c>
      <c r="K29" s="105">
        <v>0.72593137126204421</v>
      </c>
      <c r="L29" s="105">
        <v>0.16189240176074712</v>
      </c>
      <c r="M29" s="105">
        <v>0</v>
      </c>
    </row>
    <row r="30" spans="1:14" ht="13.5" thickBot="1" x14ac:dyDescent="0.25">
      <c r="A30" s="30" t="s">
        <v>73</v>
      </c>
      <c r="B30" s="105">
        <v>2.5</v>
      </c>
      <c r="C30" s="105">
        <v>2</v>
      </c>
      <c r="D30" s="105">
        <v>1.9</v>
      </c>
      <c r="E30" s="105">
        <v>1.1000000000000001</v>
      </c>
      <c r="F30" s="105">
        <v>0.9</v>
      </c>
      <c r="G30" s="105">
        <v>1</v>
      </c>
      <c r="H30" s="105">
        <v>0.67425443019737785</v>
      </c>
      <c r="I30" s="105">
        <v>0.31130996336678107</v>
      </c>
      <c r="J30" s="105">
        <v>6.2835599223123498E-2</v>
      </c>
      <c r="K30" s="105">
        <v>0.37270326768621409</v>
      </c>
      <c r="L30" s="105"/>
      <c r="M30" s="105">
        <v>0.2</v>
      </c>
    </row>
    <row r="31" spans="1:14" ht="15" customHeight="1" x14ac:dyDescent="0.2">
      <c r="A31" s="52" t="s">
        <v>154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38"/>
    </row>
    <row r="32" spans="1:14" ht="15" customHeight="1" x14ac:dyDescent="0.2">
      <c r="A32" s="16" t="s">
        <v>242</v>
      </c>
      <c r="N32" s="38"/>
    </row>
    <row r="33" spans="2:14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</sheetData>
  <mergeCells count="7">
    <mergeCell ref="A8:M8"/>
    <mergeCell ref="A20:M20"/>
    <mergeCell ref="A5:M5"/>
    <mergeCell ref="A1:M1"/>
    <mergeCell ref="A2:M2"/>
    <mergeCell ref="A3:M3"/>
    <mergeCell ref="A4:M4"/>
  </mergeCells>
  <hyperlinks>
    <hyperlink ref="N2" location="Contenido!A1" display="Contenido" xr:uid="{00000000-0004-0000-0500-000000000000}"/>
  </hyperlinks>
  <printOptions horizontalCentered="1"/>
  <pageMargins left="0.19685039370078741" right="0.19685039370078741" top="0.59055118110236227" bottom="0.39370078740157483" header="0" footer="0.55118110236220474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tabColor theme="4" tint="0.59999389629810485"/>
    <pageSetUpPr fitToPage="1"/>
  </sheetPr>
  <dimension ref="A1:N22"/>
  <sheetViews>
    <sheetView showGridLines="0" zoomScaleNormal="100" zoomScaleSheetLayoutView="100" workbookViewId="0">
      <selection activeCell="N2" sqref="N2"/>
    </sheetView>
  </sheetViews>
  <sheetFormatPr baseColWidth="10" defaultColWidth="7.625" defaultRowHeight="12.75" x14ac:dyDescent="0.2"/>
  <cols>
    <col min="1" max="1" width="17.875" style="25" customWidth="1"/>
    <col min="2" max="13" width="8.375" style="33" customWidth="1"/>
    <col min="14" max="14" width="9.5" style="33" customWidth="1"/>
    <col min="15" max="16384" width="7.625" style="33"/>
  </cols>
  <sheetData>
    <row r="1" spans="1:14" ht="15" customHeight="1" x14ac:dyDescent="0.25">
      <c r="A1" s="163" t="s">
        <v>146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ht="15" customHeight="1" x14ac:dyDescent="0.25">
      <c r="A2" s="164" t="s">
        <v>150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02" t="s">
        <v>124</v>
      </c>
    </row>
    <row r="3" spans="1:14" ht="15" x14ac:dyDescent="0.25">
      <c r="A3" s="164" t="s">
        <v>158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ht="15" x14ac:dyDescent="0.25">
      <c r="A4" s="163" t="s">
        <v>56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x14ac:dyDescent="0.25">
      <c r="A5" s="163" t="s">
        <v>59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s="42" customFormat="1" ht="27" customHeight="1" x14ac:dyDescent="0.15">
      <c r="A6" s="104" t="s">
        <v>92</v>
      </c>
      <c r="B6" s="101">
        <v>2010</v>
      </c>
      <c r="C6" s="101">
        <v>2011</v>
      </c>
      <c r="D6" s="101">
        <v>2012</v>
      </c>
      <c r="E6" s="101">
        <v>2013</v>
      </c>
      <c r="F6" s="101">
        <v>2014</v>
      </c>
      <c r="G6" s="101">
        <v>2015</v>
      </c>
      <c r="H6" s="101">
        <v>2016</v>
      </c>
      <c r="I6" s="101">
        <v>2017</v>
      </c>
      <c r="J6" s="101">
        <v>2018</v>
      </c>
      <c r="K6" s="101">
        <v>2019</v>
      </c>
      <c r="L6" s="101">
        <v>2020</v>
      </c>
      <c r="M6" s="101">
        <v>2021</v>
      </c>
    </row>
    <row r="7" spans="1:14" ht="6.75" customHeight="1" x14ac:dyDescent="0.2">
      <c r="A7" s="41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s="26" customFormat="1" ht="13.5" customHeight="1" x14ac:dyDescent="0.2">
      <c r="A8" s="162" t="s">
        <v>101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</row>
    <row r="9" spans="1:14" s="63" customFormat="1" x14ac:dyDescent="0.2">
      <c r="A9" s="29" t="s">
        <v>88</v>
      </c>
      <c r="B9" s="60">
        <v>42</v>
      </c>
      <c r="C9" s="60">
        <v>55</v>
      </c>
      <c r="D9" s="60">
        <v>65</v>
      </c>
      <c r="E9" s="60">
        <v>82</v>
      </c>
      <c r="F9" s="60">
        <v>122</v>
      </c>
      <c r="G9" s="60">
        <v>64</v>
      </c>
      <c r="H9" s="60">
        <v>23</v>
      </c>
      <c r="I9" s="60">
        <v>72</v>
      </c>
      <c r="J9" s="60">
        <v>38</v>
      </c>
      <c r="K9" s="60">
        <v>64</v>
      </c>
      <c r="L9" s="60">
        <v>-7</v>
      </c>
      <c r="M9" s="60">
        <v>1</v>
      </c>
    </row>
    <row r="10" spans="1:14" x14ac:dyDescent="0.2">
      <c r="A10" s="30" t="s">
        <v>25</v>
      </c>
      <c r="B10" s="62">
        <v>18</v>
      </c>
      <c r="C10" s="62">
        <v>18</v>
      </c>
      <c r="D10" s="62">
        <v>6</v>
      </c>
      <c r="E10" s="62">
        <v>16</v>
      </c>
      <c r="F10" s="62">
        <v>29</v>
      </c>
      <c r="G10" s="62">
        <v>10</v>
      </c>
      <c r="H10" s="62">
        <v>1</v>
      </c>
      <c r="I10" s="62">
        <v>25</v>
      </c>
      <c r="J10" s="62"/>
      <c r="K10" s="62">
        <v>9</v>
      </c>
      <c r="L10" s="62">
        <v>-4</v>
      </c>
      <c r="M10" s="62">
        <v>-14</v>
      </c>
    </row>
    <row r="11" spans="1:14" x14ac:dyDescent="0.2">
      <c r="A11" s="30" t="s">
        <v>26</v>
      </c>
      <c r="B11" s="62">
        <v>27</v>
      </c>
      <c r="C11" s="62">
        <v>11</v>
      </c>
      <c r="D11" s="62">
        <v>21</v>
      </c>
      <c r="E11" s="62">
        <v>23</v>
      </c>
      <c r="F11" s="62">
        <v>40</v>
      </c>
      <c r="G11" s="62">
        <v>21</v>
      </c>
      <c r="H11" s="62">
        <v>7</v>
      </c>
      <c r="I11" s="62">
        <v>13</v>
      </c>
      <c r="J11" s="62">
        <v>14</v>
      </c>
      <c r="K11" s="62">
        <v>10</v>
      </c>
      <c r="L11" s="62"/>
      <c r="M11" s="62">
        <v>-13</v>
      </c>
    </row>
    <row r="12" spans="1:14" x14ac:dyDescent="0.2">
      <c r="A12" s="30" t="s">
        <v>79</v>
      </c>
      <c r="B12" s="62"/>
      <c r="C12" s="62">
        <v>7</v>
      </c>
      <c r="D12" s="62">
        <v>20</v>
      </c>
      <c r="E12" s="62">
        <v>40</v>
      </c>
      <c r="F12" s="62">
        <v>34</v>
      </c>
      <c r="G12" s="62">
        <v>23</v>
      </c>
      <c r="H12" s="62">
        <v>7</v>
      </c>
      <c r="I12" s="62">
        <v>31</v>
      </c>
      <c r="J12" s="62">
        <v>17</v>
      </c>
      <c r="K12" s="62">
        <v>16</v>
      </c>
      <c r="L12" s="62">
        <v>-3</v>
      </c>
      <c r="M12" s="62">
        <v>17</v>
      </c>
    </row>
    <row r="13" spans="1:14" x14ac:dyDescent="0.2">
      <c r="A13" s="30" t="s">
        <v>89</v>
      </c>
      <c r="B13" s="62">
        <v>-3</v>
      </c>
      <c r="C13" s="62">
        <v>19</v>
      </c>
      <c r="D13" s="62">
        <v>18</v>
      </c>
      <c r="E13" s="62">
        <v>3</v>
      </c>
      <c r="F13" s="62">
        <v>19</v>
      </c>
      <c r="G13" s="62">
        <v>10</v>
      </c>
      <c r="H13" s="62">
        <v>8</v>
      </c>
      <c r="I13" s="62">
        <v>3</v>
      </c>
      <c r="J13" s="62">
        <v>7</v>
      </c>
      <c r="K13" s="62">
        <v>29</v>
      </c>
      <c r="L13" s="62"/>
      <c r="M13" s="62">
        <v>11</v>
      </c>
    </row>
    <row r="14" spans="1:14" ht="6.75" customHeight="1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spans="1:14" s="26" customFormat="1" ht="15.75" customHeight="1" x14ac:dyDescent="0.2">
      <c r="A15" s="162" t="s">
        <v>157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</row>
    <row r="16" spans="1:14" s="63" customFormat="1" x14ac:dyDescent="0.2">
      <c r="A16" s="29" t="s">
        <v>88</v>
      </c>
      <c r="B16" s="106">
        <v>10.5</v>
      </c>
      <c r="C16" s="106">
        <v>15.4</v>
      </c>
      <c r="D16" s="106">
        <v>18.899999999999999</v>
      </c>
      <c r="E16" s="106">
        <v>26.8</v>
      </c>
      <c r="F16" s="106">
        <v>39.4</v>
      </c>
      <c r="G16" s="106">
        <v>24.150943396226417</v>
      </c>
      <c r="H16" s="106">
        <v>11.1</v>
      </c>
      <c r="I16" s="106">
        <v>25.4</v>
      </c>
      <c r="J16" s="106">
        <v>14.1</v>
      </c>
      <c r="K16" s="106">
        <v>24.1</v>
      </c>
      <c r="L16" s="106">
        <v>-2.7</v>
      </c>
      <c r="M16" s="106">
        <v>0.3</v>
      </c>
    </row>
    <row r="17" spans="1:14" x14ac:dyDescent="0.2">
      <c r="A17" s="30" t="s">
        <v>25</v>
      </c>
      <c r="B17" s="108">
        <v>27.7</v>
      </c>
      <c r="C17" s="108">
        <v>27.3</v>
      </c>
      <c r="D17" s="108">
        <v>10.5</v>
      </c>
      <c r="E17" s="108">
        <v>24.6</v>
      </c>
      <c r="F17" s="108">
        <v>43.9</v>
      </c>
      <c r="G17" s="108">
        <v>23.809523809523807</v>
      </c>
      <c r="H17" s="108">
        <v>2.7</v>
      </c>
      <c r="I17" s="108">
        <v>46.3</v>
      </c>
      <c r="J17" s="108"/>
      <c r="K17" s="108">
        <v>20</v>
      </c>
      <c r="L17" s="108">
        <v>-9.8000000000000007</v>
      </c>
      <c r="M17" s="108">
        <v>-28</v>
      </c>
    </row>
    <row r="18" spans="1:14" x14ac:dyDescent="0.2">
      <c r="A18" s="30" t="s">
        <v>26</v>
      </c>
      <c r="B18" s="108">
        <v>35.1</v>
      </c>
      <c r="C18" s="108">
        <v>15.7</v>
      </c>
      <c r="D18" s="108">
        <v>31.8</v>
      </c>
      <c r="E18" s="108">
        <v>30.3</v>
      </c>
      <c r="F18" s="108">
        <v>56.3</v>
      </c>
      <c r="G18" s="108">
        <v>33.87096774193548</v>
      </c>
      <c r="H18" s="108">
        <v>14</v>
      </c>
      <c r="I18" s="108">
        <v>20.6</v>
      </c>
      <c r="J18" s="108">
        <v>21.5</v>
      </c>
      <c r="K18" s="108">
        <v>22.7</v>
      </c>
      <c r="L18" s="108"/>
      <c r="M18" s="108">
        <v>-20</v>
      </c>
    </row>
    <row r="19" spans="1:14" x14ac:dyDescent="0.2">
      <c r="A19" s="30" t="s">
        <v>79</v>
      </c>
      <c r="B19" s="108"/>
      <c r="C19" s="108">
        <v>9.1999999999999993</v>
      </c>
      <c r="D19" s="108">
        <v>19.8</v>
      </c>
      <c r="E19" s="108">
        <v>40.799999999999997</v>
      </c>
      <c r="F19" s="108">
        <v>39.1</v>
      </c>
      <c r="G19" s="108">
        <v>31.506849315068493</v>
      </c>
      <c r="H19" s="108">
        <v>13.2</v>
      </c>
      <c r="I19" s="108">
        <v>36</v>
      </c>
      <c r="J19" s="108">
        <v>23</v>
      </c>
      <c r="K19" s="108">
        <v>19.5</v>
      </c>
      <c r="L19" s="108">
        <v>-4.8</v>
      </c>
      <c r="M19" s="108">
        <v>20</v>
      </c>
    </row>
    <row r="20" spans="1:14" ht="13.5" thickBot="1" x14ac:dyDescent="0.25">
      <c r="A20" s="30" t="s">
        <v>89</v>
      </c>
      <c r="B20" s="108">
        <v>-1.9</v>
      </c>
      <c r="C20" s="108">
        <v>13.1</v>
      </c>
      <c r="D20" s="108">
        <v>15</v>
      </c>
      <c r="E20" s="108">
        <v>4.5</v>
      </c>
      <c r="F20" s="108">
        <v>22.1</v>
      </c>
      <c r="G20" s="108">
        <v>11.363636363636363</v>
      </c>
      <c r="H20" s="108">
        <v>11.8</v>
      </c>
      <c r="I20" s="108">
        <v>3.8</v>
      </c>
      <c r="J20" s="108">
        <v>7</v>
      </c>
      <c r="K20" s="108">
        <v>30.5</v>
      </c>
      <c r="L20" s="108"/>
      <c r="M20" s="108">
        <v>11.8</v>
      </c>
    </row>
    <row r="21" spans="1:14" ht="15" customHeight="1" x14ac:dyDescent="0.2">
      <c r="A21" s="52" t="s">
        <v>154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38"/>
    </row>
    <row r="22" spans="1:14" ht="12" x14ac:dyDescent="0.2">
      <c r="A22" s="16" t="s">
        <v>242</v>
      </c>
      <c r="N22" s="38"/>
    </row>
  </sheetData>
  <mergeCells count="7">
    <mergeCell ref="A8:M8"/>
    <mergeCell ref="A15:M15"/>
    <mergeCell ref="A1:M1"/>
    <mergeCell ref="A2:M2"/>
    <mergeCell ref="A3:M3"/>
    <mergeCell ref="A4:M4"/>
    <mergeCell ref="A5:M5"/>
  </mergeCells>
  <hyperlinks>
    <hyperlink ref="N2" location="Contenido!A1" display="Contenido" xr:uid="{00000000-0004-0000-0600-000000000000}"/>
  </hyperlinks>
  <printOptions horizontalCentered="1"/>
  <pageMargins left="0.39370078740157483" right="0.39370078740157483" top="0.59055118110236227" bottom="0.19685039370078741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theme="4" tint="0.59999389629810485"/>
    <pageSetUpPr fitToPage="1"/>
  </sheetPr>
  <dimension ref="A1:N33"/>
  <sheetViews>
    <sheetView showGridLines="0" zoomScaleNormal="100" zoomScaleSheetLayoutView="100" workbookViewId="0">
      <selection activeCell="N2" sqref="N2"/>
    </sheetView>
  </sheetViews>
  <sheetFormatPr baseColWidth="10" defaultColWidth="7.625" defaultRowHeight="12.75" x14ac:dyDescent="0.2"/>
  <cols>
    <col min="1" max="1" width="23.5" style="25" customWidth="1"/>
    <col min="2" max="13" width="8.375" style="33" customWidth="1"/>
    <col min="14" max="14" width="9.5" style="33" customWidth="1"/>
    <col min="15" max="16384" width="7.625" style="33"/>
  </cols>
  <sheetData>
    <row r="1" spans="1:14" ht="15" customHeight="1" x14ac:dyDescent="0.25">
      <c r="A1" s="163" t="s">
        <v>145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ht="15" customHeight="1" x14ac:dyDescent="0.25">
      <c r="A2" s="164" t="s">
        <v>160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02" t="s">
        <v>124</v>
      </c>
    </row>
    <row r="3" spans="1:14" ht="15" x14ac:dyDescent="0.25">
      <c r="A3" s="164" t="s">
        <v>155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ht="15" x14ac:dyDescent="0.25">
      <c r="A4" s="163" t="s">
        <v>78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x14ac:dyDescent="0.25">
      <c r="A5" s="163" t="s">
        <v>59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s="42" customFormat="1" ht="27" customHeight="1" x14ac:dyDescent="0.15">
      <c r="A6" s="104" t="s">
        <v>92</v>
      </c>
      <c r="B6" s="101">
        <v>2010</v>
      </c>
      <c r="C6" s="101">
        <v>2011</v>
      </c>
      <c r="D6" s="101">
        <v>2012</v>
      </c>
      <c r="E6" s="101">
        <v>2013</v>
      </c>
      <c r="F6" s="101">
        <v>2014</v>
      </c>
      <c r="G6" s="101">
        <v>2015</v>
      </c>
      <c r="H6" s="101">
        <v>2016</v>
      </c>
      <c r="I6" s="101">
        <v>2017</v>
      </c>
      <c r="J6" s="101">
        <v>2018</v>
      </c>
      <c r="K6" s="101">
        <v>2019</v>
      </c>
      <c r="L6" s="101">
        <v>2020</v>
      </c>
      <c r="M6" s="101">
        <v>2021</v>
      </c>
    </row>
    <row r="7" spans="1:14" ht="6.75" customHeight="1" x14ac:dyDescent="0.2">
      <c r="A7" s="41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s="26" customFormat="1" ht="13.5" customHeight="1" x14ac:dyDescent="0.2">
      <c r="A8" s="162" t="s">
        <v>101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</row>
    <row r="9" spans="1:14" s="63" customFormat="1" x14ac:dyDescent="0.2">
      <c r="A9" s="29" t="s">
        <v>61</v>
      </c>
      <c r="B9" s="60">
        <v>35503</v>
      </c>
      <c r="C9" s="60">
        <v>39032</v>
      </c>
      <c r="D9" s="60">
        <v>37762</v>
      </c>
      <c r="E9" s="60">
        <v>35414</v>
      </c>
      <c r="F9" s="60">
        <v>32113</v>
      </c>
      <c r="G9" s="60">
        <v>33957</v>
      </c>
      <c r="H9" s="60">
        <v>30814</v>
      </c>
      <c r="I9" s="60">
        <v>26290</v>
      </c>
      <c r="J9" s="60">
        <v>12613</v>
      </c>
      <c r="K9" s="60">
        <v>19882</v>
      </c>
      <c r="L9" s="60">
        <v>4555</v>
      </c>
      <c r="M9" s="60">
        <v>8137</v>
      </c>
    </row>
    <row r="10" spans="1:14" x14ac:dyDescent="0.2">
      <c r="A10" s="28" t="s">
        <v>74</v>
      </c>
      <c r="B10" s="62">
        <v>27656</v>
      </c>
      <c r="C10" s="62">
        <v>30294</v>
      </c>
      <c r="D10" s="62">
        <v>28802</v>
      </c>
      <c r="E10" s="62">
        <v>26160</v>
      </c>
      <c r="F10" s="62">
        <v>22617</v>
      </c>
      <c r="G10" s="62">
        <v>23649</v>
      </c>
      <c r="H10" s="62">
        <v>20545</v>
      </c>
      <c r="I10" s="62">
        <v>16267</v>
      </c>
      <c r="J10" s="62">
        <v>6739</v>
      </c>
      <c r="K10" s="62">
        <v>10787</v>
      </c>
      <c r="L10" s="62">
        <v>1372</v>
      </c>
      <c r="M10" s="62">
        <v>1364</v>
      </c>
    </row>
    <row r="11" spans="1:14" x14ac:dyDescent="0.2">
      <c r="A11" s="30" t="s">
        <v>48</v>
      </c>
      <c r="B11" s="62">
        <v>16800</v>
      </c>
      <c r="C11" s="62">
        <v>18321</v>
      </c>
      <c r="D11" s="62">
        <v>17576</v>
      </c>
      <c r="E11" s="62">
        <v>15593</v>
      </c>
      <c r="F11" s="62">
        <v>13070</v>
      </c>
      <c r="G11" s="62">
        <v>13293</v>
      </c>
      <c r="H11" s="62">
        <v>11537</v>
      </c>
      <c r="I11" s="62">
        <v>9005</v>
      </c>
      <c r="J11" s="62">
        <v>3647</v>
      </c>
      <c r="K11" s="62">
        <v>4478</v>
      </c>
      <c r="L11" s="62">
        <v>698</v>
      </c>
      <c r="M11" s="62">
        <v>670</v>
      </c>
    </row>
    <row r="12" spans="1:14" x14ac:dyDescent="0.2">
      <c r="A12" s="30" t="s">
        <v>49</v>
      </c>
      <c r="B12" s="62">
        <v>7336</v>
      </c>
      <c r="C12" s="62">
        <v>7882</v>
      </c>
      <c r="D12" s="62">
        <v>7488</v>
      </c>
      <c r="E12" s="62">
        <v>6974</v>
      </c>
      <c r="F12" s="62">
        <v>6237</v>
      </c>
      <c r="G12" s="62">
        <v>6881</v>
      </c>
      <c r="H12" s="62">
        <v>5791</v>
      </c>
      <c r="I12" s="62">
        <v>4619</v>
      </c>
      <c r="J12" s="62">
        <v>2098</v>
      </c>
      <c r="K12" s="62">
        <v>3900</v>
      </c>
      <c r="L12" s="62">
        <v>352</v>
      </c>
      <c r="M12" s="62">
        <v>508</v>
      </c>
    </row>
    <row r="13" spans="1:14" x14ac:dyDescent="0.2">
      <c r="A13" s="30" t="s">
        <v>50</v>
      </c>
      <c r="B13" s="62">
        <v>3520</v>
      </c>
      <c r="C13" s="62">
        <v>4091</v>
      </c>
      <c r="D13" s="62">
        <v>3738</v>
      </c>
      <c r="E13" s="62">
        <v>3593</v>
      </c>
      <c r="F13" s="62">
        <v>3310</v>
      </c>
      <c r="G13" s="62">
        <v>3475</v>
      </c>
      <c r="H13" s="62">
        <v>3217</v>
      </c>
      <c r="I13" s="62">
        <v>2643</v>
      </c>
      <c r="J13" s="62">
        <v>994</v>
      </c>
      <c r="K13" s="62">
        <v>2409</v>
      </c>
      <c r="L13" s="62">
        <v>322</v>
      </c>
      <c r="M13" s="62">
        <v>186</v>
      </c>
    </row>
    <row r="14" spans="1:14" ht="6.75" customHeight="1" x14ac:dyDescent="0.2">
      <c r="A14" s="30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spans="1:14" x14ac:dyDescent="0.2">
      <c r="A15" s="39" t="s">
        <v>109</v>
      </c>
      <c r="B15" s="62">
        <v>7847</v>
      </c>
      <c r="C15" s="62">
        <v>8738</v>
      </c>
      <c r="D15" s="62">
        <v>8960</v>
      </c>
      <c r="E15" s="62">
        <v>9254</v>
      </c>
      <c r="F15" s="62">
        <v>9496</v>
      </c>
      <c r="G15" s="62">
        <v>10308</v>
      </c>
      <c r="H15" s="62">
        <v>10269</v>
      </c>
      <c r="I15" s="62">
        <v>10023</v>
      </c>
      <c r="J15" s="62">
        <v>5874</v>
      </c>
      <c r="K15" s="62">
        <v>9095</v>
      </c>
      <c r="L15" s="62">
        <v>3183</v>
      </c>
      <c r="M15" s="62">
        <v>6773</v>
      </c>
    </row>
    <row r="16" spans="1:14" x14ac:dyDescent="0.2">
      <c r="A16" s="30" t="s">
        <v>51</v>
      </c>
      <c r="B16" s="62">
        <v>5818</v>
      </c>
      <c r="C16" s="62">
        <v>6617</v>
      </c>
      <c r="D16" s="62">
        <v>6845</v>
      </c>
      <c r="E16" s="62">
        <v>7012</v>
      </c>
      <c r="F16" s="62">
        <v>7059</v>
      </c>
      <c r="G16" s="62">
        <v>7481</v>
      </c>
      <c r="H16" s="62">
        <v>7415</v>
      </c>
      <c r="I16" s="62">
        <v>7114</v>
      </c>
      <c r="J16" s="62">
        <v>4053</v>
      </c>
      <c r="K16" s="62">
        <v>6023</v>
      </c>
      <c r="L16" s="62">
        <v>2319</v>
      </c>
      <c r="M16" s="62">
        <v>4608</v>
      </c>
    </row>
    <row r="17" spans="1:14" x14ac:dyDescent="0.2">
      <c r="A17" s="30" t="s">
        <v>52</v>
      </c>
      <c r="B17" s="62">
        <v>1946</v>
      </c>
      <c r="C17" s="62">
        <v>2127</v>
      </c>
      <c r="D17" s="62">
        <v>2059</v>
      </c>
      <c r="E17" s="62">
        <v>2120</v>
      </c>
      <c r="F17" s="62">
        <v>2281</v>
      </c>
      <c r="G17" s="62">
        <v>2518</v>
      </c>
      <c r="H17" s="62">
        <v>2542</v>
      </c>
      <c r="I17" s="62">
        <v>2545</v>
      </c>
      <c r="J17" s="62">
        <v>1550</v>
      </c>
      <c r="K17" s="62">
        <v>2556</v>
      </c>
      <c r="L17" s="62">
        <v>605</v>
      </c>
      <c r="M17" s="62">
        <v>1636</v>
      </c>
    </row>
    <row r="18" spans="1:14" x14ac:dyDescent="0.2">
      <c r="A18" s="30" t="s">
        <v>62</v>
      </c>
      <c r="B18" s="62">
        <v>83</v>
      </c>
      <c r="C18" s="62">
        <v>-6</v>
      </c>
      <c r="D18" s="62">
        <v>56</v>
      </c>
      <c r="E18" s="62">
        <v>122</v>
      </c>
      <c r="F18" s="62">
        <v>156</v>
      </c>
      <c r="G18" s="62">
        <v>309</v>
      </c>
      <c r="H18" s="62">
        <v>312</v>
      </c>
      <c r="I18" s="62">
        <v>364</v>
      </c>
      <c r="J18" s="62">
        <v>271</v>
      </c>
      <c r="K18" s="62">
        <v>516</v>
      </c>
      <c r="L18" s="62">
        <v>259</v>
      </c>
      <c r="M18" s="62">
        <v>529</v>
      </c>
    </row>
    <row r="19" spans="1:14" ht="6.75" customHeight="1" x14ac:dyDescent="0.2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4" s="26" customFormat="1" ht="15.75" customHeight="1" x14ac:dyDescent="0.2">
      <c r="A20" s="162" t="s">
        <v>157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</row>
    <row r="21" spans="1:14" s="63" customFormat="1" ht="16.5" customHeight="1" x14ac:dyDescent="0.2">
      <c r="A21" s="29" t="s">
        <v>61</v>
      </c>
      <c r="B21" s="106">
        <v>10.199999999999999</v>
      </c>
      <c r="C21" s="106">
        <v>11.1</v>
      </c>
      <c r="D21" s="106">
        <v>10.7</v>
      </c>
      <c r="E21" s="106">
        <v>9.9</v>
      </c>
      <c r="F21" s="106">
        <v>8.6999999999999993</v>
      </c>
      <c r="G21" s="106">
        <v>9.1999999999999993</v>
      </c>
      <c r="H21" s="106">
        <v>8.3517865516017036</v>
      </c>
      <c r="I21" s="106">
        <v>7.1878127067623945</v>
      </c>
      <c r="J21" s="106">
        <v>3.4631880110488136</v>
      </c>
      <c r="K21" s="106">
        <v>5.1712209408178449</v>
      </c>
      <c r="L21" s="106">
        <v>1.2</v>
      </c>
      <c r="M21" s="106">
        <v>2</v>
      </c>
      <c r="N21" s="64"/>
    </row>
    <row r="22" spans="1:14" x14ac:dyDescent="0.2">
      <c r="A22" s="28" t="s">
        <v>74</v>
      </c>
      <c r="B22" s="108">
        <v>11.8</v>
      </c>
      <c r="C22" s="108">
        <v>12.6</v>
      </c>
      <c r="D22" s="108">
        <v>12</v>
      </c>
      <c r="E22" s="108">
        <v>10.9</v>
      </c>
      <c r="F22" s="108">
        <v>9.4</v>
      </c>
      <c r="G22" s="108">
        <v>10.1</v>
      </c>
      <c r="H22" s="108">
        <v>8.9875892962601647</v>
      </c>
      <c r="I22" s="108">
        <v>7.2062054789665808</v>
      </c>
      <c r="J22" s="108">
        <v>3.0135540619703698</v>
      </c>
      <c r="K22" s="108">
        <v>4.7108094888725853</v>
      </c>
      <c r="L22" s="108">
        <v>0.60464501344145261</v>
      </c>
      <c r="M22" s="108">
        <v>0.6</v>
      </c>
      <c r="N22" s="38"/>
    </row>
    <row r="23" spans="1:14" x14ac:dyDescent="0.2">
      <c r="A23" s="30" t="s">
        <v>48</v>
      </c>
      <c r="B23" s="108">
        <v>16.5</v>
      </c>
      <c r="C23" s="108">
        <v>17.600000000000001</v>
      </c>
      <c r="D23" s="108">
        <v>16.7</v>
      </c>
      <c r="E23" s="108">
        <v>15.5</v>
      </c>
      <c r="F23" s="108">
        <v>13.7</v>
      </c>
      <c r="G23" s="108">
        <v>14.3</v>
      </c>
      <c r="H23" s="108">
        <v>12.479042952482937</v>
      </c>
      <c r="I23" s="108">
        <v>10.114454515842796</v>
      </c>
      <c r="J23" s="108">
        <v>4.2674935642405805</v>
      </c>
      <c r="K23" s="108">
        <v>5.7431609188031443</v>
      </c>
      <c r="L23" s="108">
        <v>0.85306087530400998</v>
      </c>
      <c r="M23" s="108">
        <v>0.9</v>
      </c>
    </row>
    <row r="24" spans="1:14" x14ac:dyDescent="0.2">
      <c r="A24" s="30" t="s">
        <v>49</v>
      </c>
      <c r="B24" s="108">
        <v>9.8000000000000007</v>
      </c>
      <c r="C24" s="108">
        <v>10.3</v>
      </c>
      <c r="D24" s="108">
        <v>10</v>
      </c>
      <c r="E24" s="108">
        <v>8.9</v>
      </c>
      <c r="F24" s="108">
        <v>7.9</v>
      </c>
      <c r="G24" s="108">
        <v>9.1</v>
      </c>
      <c r="H24" s="108">
        <v>7.8065812000377459</v>
      </c>
      <c r="I24" s="108">
        <v>6.1912740432946851</v>
      </c>
      <c r="J24" s="108">
        <v>2.8281412183384336</v>
      </c>
      <c r="K24" s="108">
        <v>4.9600020348726304</v>
      </c>
      <c r="L24" s="108">
        <v>0.47391450690003367</v>
      </c>
      <c r="M24" s="108">
        <v>0.6</v>
      </c>
    </row>
    <row r="25" spans="1:14" x14ac:dyDescent="0.2">
      <c r="A25" s="30" t="s">
        <v>50</v>
      </c>
      <c r="B25" s="108">
        <v>6</v>
      </c>
      <c r="C25" s="108">
        <v>6.9</v>
      </c>
      <c r="D25" s="108">
        <v>6.3</v>
      </c>
      <c r="E25" s="108">
        <v>6</v>
      </c>
      <c r="F25" s="108">
        <v>5.0999999999999996</v>
      </c>
      <c r="G25" s="108">
        <v>5.4</v>
      </c>
      <c r="H25" s="108">
        <v>5.1919755975533004</v>
      </c>
      <c r="I25" s="108">
        <v>4.2560386473429954</v>
      </c>
      <c r="J25" s="108">
        <v>1.5536105032822756</v>
      </c>
      <c r="K25" s="108">
        <v>3.3280835543766574</v>
      </c>
      <c r="L25" s="108">
        <v>0.45472518782127319</v>
      </c>
      <c r="M25" s="108">
        <v>0.3</v>
      </c>
    </row>
    <row r="26" spans="1:14" ht="6.75" customHeight="1" x14ac:dyDescent="0.2">
      <c r="A26" s="30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4" x14ac:dyDescent="0.2">
      <c r="A27" s="39" t="s">
        <v>109</v>
      </c>
      <c r="B27" s="108">
        <v>7</v>
      </c>
      <c r="C27" s="108">
        <v>7.8</v>
      </c>
      <c r="D27" s="108">
        <v>7.9</v>
      </c>
      <c r="E27" s="108">
        <v>7.7</v>
      </c>
      <c r="F27" s="108">
        <v>7.4</v>
      </c>
      <c r="G27" s="108">
        <v>7.5</v>
      </c>
      <c r="H27" s="108">
        <v>7.3162911982216903</v>
      </c>
      <c r="I27" s="108">
        <v>7.1581608604362179</v>
      </c>
      <c r="J27" s="108">
        <v>4.1784334786845827</v>
      </c>
      <c r="K27" s="108">
        <v>5.8492507556756062</v>
      </c>
      <c r="L27" s="108">
        <v>1.9635784876189066</v>
      </c>
      <c r="M27" s="108">
        <v>3.8</v>
      </c>
      <c r="N27" s="38"/>
    </row>
    <row r="28" spans="1:14" x14ac:dyDescent="0.2">
      <c r="A28" s="30" t="s">
        <v>51</v>
      </c>
      <c r="B28" s="108">
        <v>9.6999999999999993</v>
      </c>
      <c r="C28" s="108">
        <v>11</v>
      </c>
      <c r="D28" s="108">
        <v>11.2</v>
      </c>
      <c r="E28" s="108">
        <v>10.9</v>
      </c>
      <c r="F28" s="108">
        <v>10.4</v>
      </c>
      <c r="G28" s="108">
        <v>10.5</v>
      </c>
      <c r="H28" s="108">
        <v>10.375272849387137</v>
      </c>
      <c r="I28" s="108">
        <v>10.147056725955299</v>
      </c>
      <c r="J28" s="108">
        <v>5.7426640406931435</v>
      </c>
      <c r="K28" s="108">
        <v>8.1510853678341366</v>
      </c>
      <c r="L28" s="108">
        <v>2.877813903849495</v>
      </c>
      <c r="M28" s="108">
        <v>5.5</v>
      </c>
    </row>
    <row r="29" spans="1:14" x14ac:dyDescent="0.2">
      <c r="A29" s="30" t="s">
        <v>52</v>
      </c>
      <c r="B29" s="108">
        <v>4.4000000000000004</v>
      </c>
      <c r="C29" s="108">
        <v>4.8</v>
      </c>
      <c r="D29" s="108">
        <v>4.5999999999999996</v>
      </c>
      <c r="E29" s="108">
        <v>4.5999999999999996</v>
      </c>
      <c r="F29" s="108">
        <v>4.5999999999999996</v>
      </c>
      <c r="G29" s="108">
        <v>4.8</v>
      </c>
      <c r="H29" s="108">
        <v>4.673137730715494</v>
      </c>
      <c r="I29" s="108">
        <v>4.6669845228489697</v>
      </c>
      <c r="J29" s="108">
        <v>2.8562478117456278</v>
      </c>
      <c r="K29" s="108">
        <v>3.9814324433782988</v>
      </c>
      <c r="L29" s="108">
        <v>0.95890193840838123</v>
      </c>
      <c r="M29" s="108">
        <v>2.2000000000000002</v>
      </c>
    </row>
    <row r="30" spans="1:14" ht="13.5" thickBot="1" x14ac:dyDescent="0.25">
      <c r="A30" s="30" t="s">
        <v>62</v>
      </c>
      <c r="B30" s="108">
        <v>1</v>
      </c>
      <c r="C30" s="108">
        <v>-0.1</v>
      </c>
      <c r="D30" s="108">
        <v>0.7</v>
      </c>
      <c r="E30" s="108">
        <v>1.3</v>
      </c>
      <c r="F30" s="108">
        <v>1.4</v>
      </c>
      <c r="G30" s="108">
        <v>2.4</v>
      </c>
      <c r="H30" s="108">
        <v>2.1526148751207397</v>
      </c>
      <c r="I30" s="108">
        <v>2.3665561406930631</v>
      </c>
      <c r="J30" s="108">
        <v>1.7222751827136955</v>
      </c>
      <c r="K30" s="108">
        <v>2.9655172413793105</v>
      </c>
      <c r="L30" s="108">
        <v>1.4055462093666902</v>
      </c>
      <c r="M30" s="108">
        <v>2.6</v>
      </c>
    </row>
    <row r="31" spans="1:14" ht="15" customHeight="1" x14ac:dyDescent="0.2">
      <c r="A31" s="52" t="s">
        <v>154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38"/>
    </row>
    <row r="32" spans="1:14" s="23" customFormat="1" ht="15" customHeight="1" x14ac:dyDescent="0.2">
      <c r="A32" s="16" t="s">
        <v>242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4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</sheetData>
  <mergeCells count="7">
    <mergeCell ref="A8:M8"/>
    <mergeCell ref="A20:M20"/>
    <mergeCell ref="A1:M1"/>
    <mergeCell ref="A2:M2"/>
    <mergeCell ref="A3:M3"/>
    <mergeCell ref="A4:M4"/>
    <mergeCell ref="A5:M5"/>
  </mergeCells>
  <hyperlinks>
    <hyperlink ref="N2" location="Contenido!A1" display="Contenido" xr:uid="{00000000-0004-0000-0700-000000000000}"/>
  </hyperlinks>
  <printOptions horizontalCentered="1"/>
  <pageMargins left="0.19685039370078741" right="0.19685039370078741" top="0.59055118110236227" bottom="0.19685039370078741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>
    <tabColor theme="4" tint="0.59999389629810485"/>
    <pageSetUpPr fitToPage="1"/>
  </sheetPr>
  <dimension ref="A1:N39"/>
  <sheetViews>
    <sheetView showGridLines="0" zoomScaleNormal="100" zoomScaleSheetLayoutView="100" workbookViewId="0">
      <selection activeCell="N2" sqref="N2"/>
    </sheetView>
  </sheetViews>
  <sheetFormatPr baseColWidth="10" defaultColWidth="7.625" defaultRowHeight="12.75" x14ac:dyDescent="0.2"/>
  <cols>
    <col min="1" max="1" width="23.5" style="25" customWidth="1"/>
    <col min="2" max="13" width="8.375" style="33" customWidth="1"/>
    <col min="14" max="14" width="9.5" style="33" customWidth="1"/>
    <col min="15" max="16384" width="7.625" style="33"/>
  </cols>
  <sheetData>
    <row r="1" spans="1:14" ht="15" customHeight="1" x14ac:dyDescent="0.25">
      <c r="A1" s="163" t="s">
        <v>144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ht="15" customHeight="1" x14ac:dyDescent="0.25">
      <c r="A2" s="164" t="s">
        <v>159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02" t="s">
        <v>124</v>
      </c>
    </row>
    <row r="3" spans="1:14" ht="15" x14ac:dyDescent="0.25">
      <c r="A3" s="164" t="s">
        <v>161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ht="15" x14ac:dyDescent="0.25">
      <c r="A4" s="163" t="s">
        <v>78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x14ac:dyDescent="0.25">
      <c r="A5" s="163" t="s">
        <v>59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s="42" customFormat="1" ht="27" customHeight="1" x14ac:dyDescent="0.15">
      <c r="A6" s="104" t="s">
        <v>162</v>
      </c>
      <c r="B6" s="101">
        <v>2010</v>
      </c>
      <c r="C6" s="101">
        <v>2011</v>
      </c>
      <c r="D6" s="101">
        <v>2012</v>
      </c>
      <c r="E6" s="101">
        <v>2013</v>
      </c>
      <c r="F6" s="101">
        <v>2014</v>
      </c>
      <c r="G6" s="101">
        <v>2015</v>
      </c>
      <c r="H6" s="101">
        <v>2016</v>
      </c>
      <c r="I6" s="101">
        <v>2017</v>
      </c>
      <c r="J6" s="101">
        <v>2018</v>
      </c>
      <c r="K6" s="101">
        <v>2019</v>
      </c>
      <c r="L6" s="101">
        <v>2020</v>
      </c>
      <c r="M6" s="101">
        <v>2021</v>
      </c>
    </row>
    <row r="7" spans="1:14" ht="6.75" customHeight="1" x14ac:dyDescent="0.2">
      <c r="A7" s="41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s="63" customFormat="1" x14ac:dyDescent="0.2">
      <c r="A8" s="29" t="s">
        <v>61</v>
      </c>
      <c r="B8" s="60">
        <v>26399</v>
      </c>
      <c r="C8" s="60">
        <v>29385</v>
      </c>
      <c r="D8" s="60">
        <v>27088</v>
      </c>
      <c r="E8" s="60">
        <v>25181</v>
      </c>
      <c r="F8" s="60">
        <v>20413</v>
      </c>
      <c r="G8" s="60">
        <v>21938</v>
      </c>
      <c r="H8" s="60">
        <v>19739</v>
      </c>
      <c r="I8" s="60">
        <v>16015</v>
      </c>
      <c r="J8" s="60">
        <v>5953</v>
      </c>
      <c r="K8" s="60">
        <v>10305</v>
      </c>
      <c r="L8" s="60">
        <v>2346</v>
      </c>
      <c r="M8" s="60">
        <v>2520</v>
      </c>
    </row>
    <row r="9" spans="1:14" x14ac:dyDescent="0.2">
      <c r="A9" s="28" t="s">
        <v>74</v>
      </c>
      <c r="B9" s="62">
        <v>21281</v>
      </c>
      <c r="C9" s="62">
        <v>24087</v>
      </c>
      <c r="D9" s="62">
        <v>22240</v>
      </c>
      <c r="E9" s="62">
        <v>20325</v>
      </c>
      <c r="F9" s="62">
        <v>16341</v>
      </c>
      <c r="G9" s="62">
        <v>16999</v>
      </c>
      <c r="H9" s="62">
        <v>14870</v>
      </c>
      <c r="I9" s="62">
        <v>11713</v>
      </c>
      <c r="J9" s="62">
        <v>3949</v>
      </c>
      <c r="K9" s="62">
        <v>7129</v>
      </c>
      <c r="L9" s="62">
        <v>1428</v>
      </c>
      <c r="M9" s="62">
        <v>1009</v>
      </c>
    </row>
    <row r="10" spans="1:14" x14ac:dyDescent="0.2">
      <c r="A10" s="30" t="s">
        <v>48</v>
      </c>
      <c r="B10" s="62">
        <v>13422</v>
      </c>
      <c r="C10" s="62">
        <v>15264</v>
      </c>
      <c r="D10" s="62">
        <v>14266</v>
      </c>
      <c r="E10" s="62">
        <v>12793</v>
      </c>
      <c r="F10" s="62">
        <v>10092</v>
      </c>
      <c r="G10" s="62">
        <v>10076</v>
      </c>
      <c r="H10" s="62">
        <v>8850</v>
      </c>
      <c r="I10" s="62">
        <v>6823</v>
      </c>
      <c r="J10" s="62">
        <v>2240</v>
      </c>
      <c r="K10" s="62">
        <v>3019</v>
      </c>
      <c r="L10" s="62">
        <v>696</v>
      </c>
      <c r="M10" s="62">
        <v>473</v>
      </c>
    </row>
    <row r="11" spans="1:14" x14ac:dyDescent="0.2">
      <c r="A11" s="30" t="s">
        <v>49</v>
      </c>
      <c r="B11" s="62">
        <v>5470</v>
      </c>
      <c r="C11" s="62">
        <v>6001</v>
      </c>
      <c r="D11" s="62">
        <v>5342</v>
      </c>
      <c r="E11" s="62">
        <v>5112</v>
      </c>
      <c r="F11" s="62">
        <v>4255</v>
      </c>
      <c r="G11" s="62">
        <v>4800</v>
      </c>
      <c r="H11" s="62">
        <v>3947</v>
      </c>
      <c r="I11" s="62">
        <v>3133</v>
      </c>
      <c r="J11" s="62">
        <v>1173</v>
      </c>
      <c r="K11" s="62">
        <v>2599</v>
      </c>
      <c r="L11" s="62">
        <v>369</v>
      </c>
      <c r="M11" s="62">
        <v>338</v>
      </c>
    </row>
    <row r="12" spans="1:14" x14ac:dyDescent="0.2">
      <c r="A12" s="30" t="s">
        <v>50</v>
      </c>
      <c r="B12" s="62">
        <v>2389</v>
      </c>
      <c r="C12" s="62">
        <v>2822</v>
      </c>
      <c r="D12" s="62">
        <v>2632</v>
      </c>
      <c r="E12" s="62">
        <v>2420</v>
      </c>
      <c r="F12" s="62">
        <v>1994</v>
      </c>
      <c r="G12" s="62">
        <v>2123</v>
      </c>
      <c r="H12" s="62">
        <v>2073</v>
      </c>
      <c r="I12" s="62">
        <v>1757</v>
      </c>
      <c r="J12" s="62">
        <v>536</v>
      </c>
      <c r="K12" s="62">
        <v>1511</v>
      </c>
      <c r="L12" s="62">
        <v>363</v>
      </c>
      <c r="M12" s="62">
        <v>198</v>
      </c>
    </row>
    <row r="13" spans="1:14" x14ac:dyDescent="0.2">
      <c r="A13" s="39" t="s">
        <v>109</v>
      </c>
      <c r="B13" s="62">
        <v>5118</v>
      </c>
      <c r="C13" s="62">
        <v>5298</v>
      </c>
      <c r="D13" s="62">
        <v>4848</v>
      </c>
      <c r="E13" s="62">
        <v>4856</v>
      </c>
      <c r="F13" s="62">
        <v>4072</v>
      </c>
      <c r="G13" s="62">
        <v>4939</v>
      </c>
      <c r="H13" s="62">
        <v>4869</v>
      </c>
      <c r="I13" s="62">
        <v>4302</v>
      </c>
      <c r="J13" s="62">
        <v>2004</v>
      </c>
      <c r="K13" s="62">
        <v>3176</v>
      </c>
      <c r="L13" s="62">
        <v>918</v>
      </c>
      <c r="M13" s="62">
        <v>1511</v>
      </c>
    </row>
    <row r="14" spans="1:14" x14ac:dyDescent="0.2">
      <c r="A14" s="30" t="s">
        <v>51</v>
      </c>
      <c r="B14" s="62">
        <v>3888</v>
      </c>
      <c r="C14" s="62">
        <v>4156</v>
      </c>
      <c r="D14" s="62">
        <v>3679</v>
      </c>
      <c r="E14" s="62">
        <v>3624</v>
      </c>
      <c r="F14" s="62">
        <v>3072</v>
      </c>
      <c r="G14" s="62">
        <v>3621</v>
      </c>
      <c r="H14" s="62">
        <v>3551</v>
      </c>
      <c r="I14" s="62">
        <v>3155</v>
      </c>
      <c r="J14" s="62">
        <v>1330</v>
      </c>
      <c r="K14" s="62">
        <v>2004</v>
      </c>
      <c r="L14" s="62">
        <v>574</v>
      </c>
      <c r="M14" s="62">
        <v>922</v>
      </c>
    </row>
    <row r="15" spans="1:14" x14ac:dyDescent="0.2">
      <c r="A15" s="30" t="s">
        <v>52</v>
      </c>
      <c r="B15" s="62">
        <v>1175</v>
      </c>
      <c r="C15" s="62">
        <v>1181</v>
      </c>
      <c r="D15" s="62">
        <v>1145</v>
      </c>
      <c r="E15" s="62">
        <v>1173</v>
      </c>
      <c r="F15" s="62">
        <v>961</v>
      </c>
      <c r="G15" s="62">
        <v>1183</v>
      </c>
      <c r="H15" s="62">
        <v>1194</v>
      </c>
      <c r="I15" s="62">
        <v>1046</v>
      </c>
      <c r="J15" s="62">
        <v>583</v>
      </c>
      <c r="K15" s="62">
        <v>1058</v>
      </c>
      <c r="L15" s="62">
        <v>275</v>
      </c>
      <c r="M15" s="62">
        <v>517</v>
      </c>
    </row>
    <row r="16" spans="1:14" x14ac:dyDescent="0.2">
      <c r="A16" s="30" t="s">
        <v>62</v>
      </c>
      <c r="B16" s="62">
        <v>55</v>
      </c>
      <c r="C16" s="62">
        <v>-39</v>
      </c>
      <c r="D16" s="62">
        <v>24</v>
      </c>
      <c r="E16" s="62">
        <v>59</v>
      </c>
      <c r="F16" s="62">
        <v>39</v>
      </c>
      <c r="G16" s="62">
        <v>135</v>
      </c>
      <c r="H16" s="62">
        <v>124</v>
      </c>
      <c r="I16" s="62">
        <v>101</v>
      </c>
      <c r="J16" s="62">
        <v>91</v>
      </c>
      <c r="K16" s="62">
        <v>114</v>
      </c>
      <c r="L16" s="62">
        <v>69</v>
      </c>
      <c r="M16" s="62">
        <v>72</v>
      </c>
    </row>
    <row r="17" spans="1:14" ht="6.75" customHeight="1" x14ac:dyDescent="0.2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14" s="63" customFormat="1" ht="16.5" customHeight="1" x14ac:dyDescent="0.2">
      <c r="A18" s="40" t="s">
        <v>93</v>
      </c>
      <c r="B18" s="60">
        <v>20110</v>
      </c>
      <c r="C18" s="60">
        <v>22472</v>
      </c>
      <c r="D18" s="60">
        <v>20545</v>
      </c>
      <c r="E18" s="60">
        <v>18448</v>
      </c>
      <c r="F18" s="60">
        <v>15096</v>
      </c>
      <c r="G18" s="60">
        <v>15766</v>
      </c>
      <c r="H18" s="60">
        <v>13964</v>
      </c>
      <c r="I18" s="60">
        <v>11536</v>
      </c>
      <c r="J18" s="60">
        <v>4074</v>
      </c>
      <c r="K18" s="60">
        <v>6968</v>
      </c>
      <c r="L18" s="60">
        <v>1601</v>
      </c>
      <c r="M18" s="60">
        <v>708</v>
      </c>
      <c r="N18" s="64"/>
    </row>
    <row r="19" spans="1:14" x14ac:dyDescent="0.2">
      <c r="A19" s="28" t="s">
        <v>74</v>
      </c>
      <c r="B19" s="62">
        <v>16486</v>
      </c>
      <c r="C19" s="62">
        <v>18415</v>
      </c>
      <c r="D19" s="62">
        <v>17026</v>
      </c>
      <c r="E19" s="62">
        <v>15018</v>
      </c>
      <c r="F19" s="62">
        <v>12382</v>
      </c>
      <c r="G19" s="62">
        <v>12451</v>
      </c>
      <c r="H19" s="62">
        <v>10862</v>
      </c>
      <c r="I19" s="62">
        <v>8632</v>
      </c>
      <c r="J19" s="62">
        <v>2811</v>
      </c>
      <c r="K19" s="62">
        <v>5087</v>
      </c>
      <c r="L19" s="62">
        <v>1130</v>
      </c>
      <c r="M19" s="62">
        <v>702</v>
      </c>
      <c r="N19" s="38"/>
    </row>
    <row r="20" spans="1:14" x14ac:dyDescent="0.2">
      <c r="A20" s="30" t="s">
        <v>48</v>
      </c>
      <c r="B20" s="62">
        <v>10263</v>
      </c>
      <c r="C20" s="62">
        <v>11506</v>
      </c>
      <c r="D20" s="62">
        <v>10928</v>
      </c>
      <c r="E20" s="62">
        <v>9641</v>
      </c>
      <c r="F20" s="62">
        <v>7661</v>
      </c>
      <c r="G20" s="62">
        <v>7542</v>
      </c>
      <c r="H20" s="62">
        <v>6592</v>
      </c>
      <c r="I20" s="62">
        <v>5122</v>
      </c>
      <c r="J20" s="62">
        <v>1587</v>
      </c>
      <c r="K20" s="62">
        <v>2182</v>
      </c>
      <c r="L20" s="62">
        <v>555</v>
      </c>
      <c r="M20" s="62">
        <v>362</v>
      </c>
    </row>
    <row r="21" spans="1:14" x14ac:dyDescent="0.2">
      <c r="A21" s="30" t="s">
        <v>49</v>
      </c>
      <c r="B21" s="62">
        <v>4300</v>
      </c>
      <c r="C21" s="62">
        <v>4725</v>
      </c>
      <c r="D21" s="62">
        <v>4077</v>
      </c>
      <c r="E21" s="62">
        <v>3653</v>
      </c>
      <c r="F21" s="62">
        <v>3222</v>
      </c>
      <c r="G21" s="62">
        <v>3495</v>
      </c>
      <c r="H21" s="62">
        <v>2834</v>
      </c>
      <c r="I21" s="62">
        <v>2247</v>
      </c>
      <c r="J21" s="62">
        <v>814</v>
      </c>
      <c r="K21" s="62">
        <v>1850</v>
      </c>
      <c r="L21" s="62">
        <v>279</v>
      </c>
      <c r="M21" s="62">
        <v>238</v>
      </c>
    </row>
    <row r="22" spans="1:14" x14ac:dyDescent="0.2">
      <c r="A22" s="30" t="s">
        <v>50</v>
      </c>
      <c r="B22" s="62">
        <v>1923</v>
      </c>
      <c r="C22" s="62">
        <v>2184</v>
      </c>
      <c r="D22" s="62">
        <v>2021</v>
      </c>
      <c r="E22" s="62">
        <v>1724</v>
      </c>
      <c r="F22" s="62">
        <v>1499</v>
      </c>
      <c r="G22" s="62">
        <v>1414</v>
      </c>
      <c r="H22" s="62">
        <v>1436</v>
      </c>
      <c r="I22" s="62">
        <v>1263</v>
      </c>
      <c r="J22" s="62">
        <v>410</v>
      </c>
      <c r="K22" s="62">
        <v>1055</v>
      </c>
      <c r="L22" s="62">
        <v>296</v>
      </c>
      <c r="M22" s="62">
        <v>102</v>
      </c>
    </row>
    <row r="23" spans="1:14" x14ac:dyDescent="0.2">
      <c r="A23" s="39" t="s">
        <v>109</v>
      </c>
      <c r="B23" s="62">
        <v>3624</v>
      </c>
      <c r="C23" s="62">
        <v>4057</v>
      </c>
      <c r="D23" s="62">
        <v>3519</v>
      </c>
      <c r="E23" s="62">
        <v>3430</v>
      </c>
      <c r="F23" s="62">
        <v>2714</v>
      </c>
      <c r="G23" s="62">
        <v>3315</v>
      </c>
      <c r="H23" s="62">
        <v>3102</v>
      </c>
      <c r="I23" s="62">
        <v>2904</v>
      </c>
      <c r="J23" s="62">
        <v>1263</v>
      </c>
      <c r="K23" s="62">
        <v>1881</v>
      </c>
      <c r="L23" s="62">
        <v>471</v>
      </c>
      <c r="M23" s="62">
        <v>6</v>
      </c>
      <c r="N23" s="38"/>
    </row>
    <row r="24" spans="1:14" x14ac:dyDescent="0.2">
      <c r="A24" s="30" t="s">
        <v>51</v>
      </c>
      <c r="B24" s="62">
        <v>2939</v>
      </c>
      <c r="C24" s="62">
        <v>3261</v>
      </c>
      <c r="D24" s="62">
        <v>2774</v>
      </c>
      <c r="E24" s="62">
        <v>2610</v>
      </c>
      <c r="F24" s="62">
        <v>2097</v>
      </c>
      <c r="G24" s="62">
        <v>2551</v>
      </c>
      <c r="H24" s="62">
        <v>2314</v>
      </c>
      <c r="I24" s="62">
        <v>2235</v>
      </c>
      <c r="J24" s="62">
        <v>867</v>
      </c>
      <c r="K24" s="62">
        <v>1220</v>
      </c>
      <c r="L24" s="62">
        <v>359</v>
      </c>
      <c r="M24" s="62">
        <v>318</v>
      </c>
    </row>
    <row r="25" spans="1:14" x14ac:dyDescent="0.2">
      <c r="A25" s="30" t="s">
        <v>52</v>
      </c>
      <c r="B25" s="62">
        <v>688</v>
      </c>
      <c r="C25" s="62">
        <v>798</v>
      </c>
      <c r="D25" s="62">
        <v>760</v>
      </c>
      <c r="E25" s="62">
        <v>813</v>
      </c>
      <c r="F25" s="62">
        <v>642</v>
      </c>
      <c r="G25" s="62">
        <v>760</v>
      </c>
      <c r="H25" s="62">
        <v>771</v>
      </c>
      <c r="I25" s="62">
        <v>666</v>
      </c>
      <c r="J25" s="62">
        <v>366</v>
      </c>
      <c r="K25" s="62">
        <v>663</v>
      </c>
      <c r="L25" s="62">
        <v>34</v>
      </c>
      <c r="M25" s="62">
        <v>-313</v>
      </c>
    </row>
    <row r="26" spans="1:14" x14ac:dyDescent="0.2">
      <c r="A26" s="30" t="s">
        <v>62</v>
      </c>
      <c r="B26" s="62">
        <v>-3</v>
      </c>
      <c r="C26" s="62">
        <v>-2</v>
      </c>
      <c r="D26" s="62">
        <v>-15</v>
      </c>
      <c r="E26" s="62">
        <v>7</v>
      </c>
      <c r="F26" s="62">
        <v>-25</v>
      </c>
      <c r="G26" s="62">
        <v>4</v>
      </c>
      <c r="H26" s="62">
        <v>17</v>
      </c>
      <c r="I26" s="62">
        <v>3</v>
      </c>
      <c r="J26" s="62">
        <v>30</v>
      </c>
      <c r="K26" s="62">
        <v>-2</v>
      </c>
      <c r="L26" s="62">
        <v>78</v>
      </c>
      <c r="M26" s="62">
        <v>1</v>
      </c>
    </row>
    <row r="27" spans="1:14" ht="6.75" customHeight="1" x14ac:dyDescent="0.2">
      <c r="A27" s="28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4" s="63" customFormat="1" x14ac:dyDescent="0.2">
      <c r="A28" s="29" t="s">
        <v>75</v>
      </c>
      <c r="B28" s="60">
        <v>6289</v>
      </c>
      <c r="C28" s="60">
        <v>6913</v>
      </c>
      <c r="D28" s="60">
        <v>6543</v>
      </c>
      <c r="E28" s="60">
        <v>6733</v>
      </c>
      <c r="F28" s="60">
        <v>5317</v>
      </c>
      <c r="G28" s="60">
        <v>6172</v>
      </c>
      <c r="H28" s="60">
        <v>5775</v>
      </c>
      <c r="I28" s="60">
        <v>4479</v>
      </c>
      <c r="J28" s="60">
        <v>1879</v>
      </c>
      <c r="K28" s="60">
        <v>3337</v>
      </c>
      <c r="L28" s="60">
        <v>745</v>
      </c>
      <c r="M28" s="60">
        <v>1812</v>
      </c>
      <c r="N28" s="64"/>
    </row>
    <row r="29" spans="1:14" x14ac:dyDescent="0.2">
      <c r="A29" s="28" t="s">
        <v>74</v>
      </c>
      <c r="B29" s="62">
        <v>4795</v>
      </c>
      <c r="C29" s="62">
        <v>5672</v>
      </c>
      <c r="D29" s="62">
        <v>5214</v>
      </c>
      <c r="E29" s="62">
        <v>5307</v>
      </c>
      <c r="F29" s="62">
        <v>3959</v>
      </c>
      <c r="G29" s="62">
        <v>4548</v>
      </c>
      <c r="H29" s="62">
        <v>4008</v>
      </c>
      <c r="I29" s="62">
        <v>3081</v>
      </c>
      <c r="J29" s="62">
        <v>1138</v>
      </c>
      <c r="K29" s="62">
        <v>2042</v>
      </c>
      <c r="L29" s="62">
        <v>298</v>
      </c>
      <c r="M29" s="62">
        <v>307</v>
      </c>
    </row>
    <row r="30" spans="1:14" x14ac:dyDescent="0.2">
      <c r="A30" s="30" t="s">
        <v>48</v>
      </c>
      <c r="B30" s="62">
        <v>3159</v>
      </c>
      <c r="C30" s="62">
        <v>3758</v>
      </c>
      <c r="D30" s="62">
        <v>3338</v>
      </c>
      <c r="E30" s="62">
        <v>3152</v>
      </c>
      <c r="F30" s="62">
        <v>2431</v>
      </c>
      <c r="G30" s="62">
        <v>2534</v>
      </c>
      <c r="H30" s="62">
        <v>2258</v>
      </c>
      <c r="I30" s="62">
        <v>1701</v>
      </c>
      <c r="J30" s="62">
        <v>653</v>
      </c>
      <c r="K30" s="62">
        <v>837</v>
      </c>
      <c r="L30" s="62">
        <v>141</v>
      </c>
      <c r="M30" s="62">
        <v>111</v>
      </c>
    </row>
    <row r="31" spans="1:14" x14ac:dyDescent="0.2">
      <c r="A31" s="30" t="s">
        <v>49</v>
      </c>
      <c r="B31" s="62">
        <v>1170</v>
      </c>
      <c r="C31" s="62">
        <v>1276</v>
      </c>
      <c r="D31" s="62">
        <v>1265</v>
      </c>
      <c r="E31" s="62">
        <v>1459</v>
      </c>
      <c r="F31" s="62">
        <v>1033</v>
      </c>
      <c r="G31" s="62">
        <v>1305</v>
      </c>
      <c r="H31" s="62">
        <v>1113</v>
      </c>
      <c r="I31" s="62">
        <v>886</v>
      </c>
      <c r="J31" s="62">
        <v>359</v>
      </c>
      <c r="K31" s="62">
        <v>749</v>
      </c>
      <c r="L31" s="62">
        <v>90</v>
      </c>
      <c r="M31" s="62">
        <v>100</v>
      </c>
    </row>
    <row r="32" spans="1:14" x14ac:dyDescent="0.2">
      <c r="A32" s="30" t="s">
        <v>50</v>
      </c>
      <c r="B32" s="62">
        <v>466</v>
      </c>
      <c r="C32" s="62">
        <v>638</v>
      </c>
      <c r="D32" s="62">
        <v>611</v>
      </c>
      <c r="E32" s="62">
        <v>696</v>
      </c>
      <c r="F32" s="62">
        <v>495</v>
      </c>
      <c r="G32" s="62">
        <v>709</v>
      </c>
      <c r="H32" s="62">
        <v>637</v>
      </c>
      <c r="I32" s="62">
        <v>494</v>
      </c>
      <c r="J32" s="62">
        <v>126</v>
      </c>
      <c r="K32" s="62">
        <v>456</v>
      </c>
      <c r="L32" s="62">
        <v>67</v>
      </c>
      <c r="M32" s="62">
        <v>96</v>
      </c>
    </row>
    <row r="33" spans="1:14" x14ac:dyDescent="0.2">
      <c r="A33" s="39" t="s">
        <v>109</v>
      </c>
      <c r="B33" s="62">
        <v>1494</v>
      </c>
      <c r="C33" s="62">
        <v>1241</v>
      </c>
      <c r="D33" s="62">
        <v>1329</v>
      </c>
      <c r="E33" s="62">
        <v>1426</v>
      </c>
      <c r="F33" s="62">
        <v>1358</v>
      </c>
      <c r="G33" s="62">
        <v>1624</v>
      </c>
      <c r="H33" s="62">
        <v>1767</v>
      </c>
      <c r="I33" s="62">
        <v>1398</v>
      </c>
      <c r="J33" s="62">
        <v>741</v>
      </c>
      <c r="K33" s="62">
        <v>1295</v>
      </c>
      <c r="L33" s="62">
        <v>447</v>
      </c>
      <c r="M33" s="62">
        <v>1505</v>
      </c>
    </row>
    <row r="34" spans="1:14" x14ac:dyDescent="0.2">
      <c r="A34" s="30" t="s">
        <v>51</v>
      </c>
      <c r="B34" s="62">
        <v>949</v>
      </c>
      <c r="C34" s="62">
        <v>895</v>
      </c>
      <c r="D34" s="62">
        <v>905</v>
      </c>
      <c r="E34" s="62">
        <v>1014</v>
      </c>
      <c r="F34" s="62">
        <v>975</v>
      </c>
      <c r="G34" s="62">
        <v>1070</v>
      </c>
      <c r="H34" s="62">
        <v>1237</v>
      </c>
      <c r="I34" s="62">
        <v>920</v>
      </c>
      <c r="J34" s="62">
        <v>463</v>
      </c>
      <c r="K34" s="62">
        <v>784</v>
      </c>
      <c r="L34" s="62">
        <v>215</v>
      </c>
      <c r="M34" s="62">
        <v>604</v>
      </c>
    </row>
    <row r="35" spans="1:14" x14ac:dyDescent="0.2">
      <c r="A35" s="30" t="s">
        <v>52</v>
      </c>
      <c r="B35" s="62">
        <v>487</v>
      </c>
      <c r="C35" s="62">
        <v>383</v>
      </c>
      <c r="D35" s="62">
        <v>385</v>
      </c>
      <c r="E35" s="62">
        <v>360</v>
      </c>
      <c r="F35" s="62">
        <v>319</v>
      </c>
      <c r="G35" s="62">
        <v>423</v>
      </c>
      <c r="H35" s="62">
        <v>423</v>
      </c>
      <c r="I35" s="62">
        <v>380</v>
      </c>
      <c r="J35" s="62">
        <v>217</v>
      </c>
      <c r="K35" s="62">
        <v>395</v>
      </c>
      <c r="L35" s="62">
        <v>241</v>
      </c>
      <c r="M35" s="62">
        <v>830</v>
      </c>
    </row>
    <row r="36" spans="1:14" ht="13.5" thickBot="1" x14ac:dyDescent="0.25">
      <c r="A36" s="30" t="s">
        <v>62</v>
      </c>
      <c r="B36" s="62">
        <v>58</v>
      </c>
      <c r="C36" s="62">
        <v>-37</v>
      </c>
      <c r="D36" s="62">
        <v>39</v>
      </c>
      <c r="E36" s="62">
        <v>52</v>
      </c>
      <c r="F36" s="62">
        <v>64</v>
      </c>
      <c r="G36" s="62">
        <v>131</v>
      </c>
      <c r="H36" s="62">
        <v>107</v>
      </c>
      <c r="I36" s="62">
        <v>98</v>
      </c>
      <c r="J36" s="62">
        <v>61</v>
      </c>
      <c r="K36" s="62">
        <v>116</v>
      </c>
      <c r="L36" s="62">
        <v>-9</v>
      </c>
      <c r="M36" s="62">
        <v>71</v>
      </c>
    </row>
    <row r="37" spans="1:14" ht="15" customHeight="1" x14ac:dyDescent="0.2">
      <c r="A37" s="110" t="s">
        <v>100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38"/>
    </row>
    <row r="38" spans="1:14" s="23" customFormat="1" ht="15" customHeight="1" x14ac:dyDescent="0.2">
      <c r="A38" s="16" t="s">
        <v>242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4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</sheetData>
  <mergeCells count="5">
    <mergeCell ref="A1:M1"/>
    <mergeCell ref="A2:M2"/>
    <mergeCell ref="A3:M3"/>
    <mergeCell ref="A4:M4"/>
    <mergeCell ref="A5:M5"/>
  </mergeCells>
  <hyperlinks>
    <hyperlink ref="N2" location="Contenido!A1" display="Contenido" xr:uid="{00000000-0004-0000-0800-000000000000}"/>
  </hyperlinks>
  <printOptions horizontalCentered="1"/>
  <pageMargins left="0.19685039370078741" right="0.19685039370078741" top="0.59055118110236227" bottom="0.19685039370078741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54</vt:i4>
      </vt:variant>
      <vt:variant>
        <vt:lpstr>Rangos con nombre</vt:lpstr>
      </vt:variant>
      <vt:variant>
        <vt:i4>63</vt:i4>
      </vt:variant>
    </vt:vector>
  </HeadingPairs>
  <TitlesOfParts>
    <vt:vector size="117" baseType="lpstr">
      <vt:lpstr>Portada</vt:lpstr>
      <vt:lpstr>Contenido</vt:lpstr>
      <vt:lpstr>Funcionarios</vt:lpstr>
      <vt:lpstr>Serie</vt:lpstr>
      <vt:lpstr>1</vt:lpstr>
      <vt:lpstr>2</vt:lpstr>
      <vt:lpstr>3</vt:lpstr>
      <vt:lpstr>4</vt:lpstr>
      <vt:lpstr>5</vt:lpstr>
      <vt:lpstr>6</vt:lpstr>
      <vt:lpstr>7</vt:lpstr>
      <vt:lpstr>8</vt:lpstr>
      <vt:lpstr>Resumen</vt:lpstr>
      <vt:lpstr>9</vt:lpstr>
      <vt:lpstr>10</vt:lpstr>
      <vt:lpstr>11</vt:lpstr>
      <vt:lpstr>I y II C</vt:lpstr>
      <vt:lpstr>12</vt:lpstr>
      <vt:lpstr>13</vt:lpstr>
      <vt:lpstr>14</vt:lpstr>
      <vt:lpstr>15</vt:lpstr>
      <vt:lpstr>16</vt:lpstr>
      <vt:lpstr>Esc.Noct</vt:lpstr>
      <vt:lpstr>17</vt:lpstr>
      <vt:lpstr>Colegios</vt:lpstr>
      <vt:lpstr>18</vt:lpstr>
      <vt:lpstr>19</vt:lpstr>
      <vt:lpstr>20</vt:lpstr>
      <vt:lpstr>21</vt:lpstr>
      <vt:lpstr>22</vt:lpstr>
      <vt:lpstr>Acad.Diurna</vt:lpstr>
      <vt:lpstr>23</vt:lpstr>
      <vt:lpstr>24</vt:lpstr>
      <vt:lpstr>25</vt:lpstr>
      <vt:lpstr>26</vt:lpstr>
      <vt:lpstr>27</vt:lpstr>
      <vt:lpstr>Téc.Diurna</vt:lpstr>
      <vt:lpstr>28</vt:lpstr>
      <vt:lpstr>29</vt:lpstr>
      <vt:lpstr>30</vt:lpstr>
      <vt:lpstr>31</vt:lpstr>
      <vt:lpstr>32</vt:lpstr>
      <vt:lpstr>Acad.Noct</vt:lpstr>
      <vt:lpstr>33</vt:lpstr>
      <vt:lpstr>34</vt:lpstr>
      <vt:lpstr>35</vt:lpstr>
      <vt:lpstr>36</vt:lpstr>
      <vt:lpstr>37</vt:lpstr>
      <vt:lpstr>Téc.Noct</vt:lpstr>
      <vt:lpstr>38</vt:lpstr>
      <vt:lpstr>39</vt:lpstr>
      <vt:lpstr>40</vt:lpstr>
      <vt:lpstr>41</vt:lpstr>
      <vt:lpstr>42</vt:lpstr>
      <vt:lpstr>'2'!A_impresión_IM</vt:lpstr>
      <vt:lpstr>'3'!A_impresión_IM</vt:lpstr>
      <vt:lpstr>'4'!A_impresión_IM</vt:lpstr>
      <vt:lpstr>'5'!A_impresión_IM</vt:lpstr>
      <vt:lpstr>'6'!A_impresión_IM</vt:lpstr>
      <vt:lpstr>'7'!A_impresión_IM</vt:lpstr>
      <vt:lpstr>'8'!A_impresión_IM</vt:lpstr>
      <vt:lpstr>'9'!A_impresión_IM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'4'!Área_de_impresión</vt:lpstr>
      <vt:lpstr>'40'!Área_de_impresión</vt:lpstr>
      <vt:lpstr>'41'!Área_de_impresión</vt:lpstr>
      <vt:lpstr>'42'!Área_de_impresión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Acad.Diurna!Área_de_impresión</vt:lpstr>
      <vt:lpstr>Acad.Noct!Área_de_impresión</vt:lpstr>
      <vt:lpstr>Colegios!Área_de_impresión</vt:lpstr>
      <vt:lpstr>Contenido!Área_de_impresión</vt:lpstr>
      <vt:lpstr>Esc.Noct!Área_de_impresión</vt:lpstr>
      <vt:lpstr>Funcionarios!Área_de_impresión</vt:lpstr>
      <vt:lpstr>'I y II C'!Área_de_impresión</vt:lpstr>
      <vt:lpstr>Portada!Área_de_impresión</vt:lpstr>
      <vt:lpstr>Resumen!Área_de_impresión</vt:lpstr>
      <vt:lpstr>Serie!Área_de_impresión</vt:lpstr>
      <vt:lpstr>Téc.Diurna!Área_de_impresión</vt:lpstr>
      <vt:lpstr>Téc.Noct!Área_de_impresión</vt:lpstr>
      <vt:lpstr>Contenido!Títulos_a_imprimir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Análisis Estadístico</dc:creator>
  <cp:lastModifiedBy>Mayra Quiros Jimenez</cp:lastModifiedBy>
  <cp:lastPrinted>2024-04-03T20:22:51Z</cp:lastPrinted>
  <dcterms:created xsi:type="dcterms:W3CDTF">2000-06-12T22:32:53Z</dcterms:created>
  <dcterms:modified xsi:type="dcterms:W3CDTF">2024-04-03T20:22:57Z</dcterms:modified>
</cp:coreProperties>
</file>